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xr:revisionPtr revIDLastSave="0" documentId="8_{A722A92F-FD82-4C3D-88F6-7106A12BBA9B}" xr6:coauthVersionLast="47" xr6:coauthVersionMax="47" xr10:uidLastSave="{00000000-0000-0000-0000-000000000000}"/>
  <bookViews>
    <workbookView xWindow="40020" yWindow="10845" windowWidth="16920" windowHeight="10455" xr2:uid="{00000000-000D-0000-FFFF-FFFF00000000}"/>
  </bookViews>
  <sheets>
    <sheet name="Overview" sheetId="1" r:id="rId1"/>
    <sheet name="6-in-1" sheetId="2" r:id="rId2"/>
    <sheet name="Child Flu" sheetId="3" r:id="rId3"/>
    <sheet name="Hep B Babies at Risk" sheetId="4" r:id="rId4"/>
    <sheet name="HPV Booster" sheetId="5" r:id="rId5"/>
    <sheet name=" Men B" sheetId="6" r:id="rId6"/>
    <sheet name="Men ACWY" sheetId="7" r:id="rId7"/>
    <sheet name="MMR" sheetId="8" r:id="rId8"/>
    <sheet name="Pertussis" sheetId="9" r:id="rId9"/>
    <sheet name="Pneumococcal" sheetId="10" r:id="rId10"/>
    <sheet name="PCV Hib Men C" sheetId="11" r:id="rId11"/>
    <sheet name="RSV 75+" sheetId="17" r:id="rId12"/>
    <sheet name="RSV Pregnancy" sheetId="16" r:id="rId13"/>
    <sheet name="Rotavirus" sheetId="12" r:id="rId14"/>
    <sheet name="Shingles Combined" sheetId="13" r:id="rId15"/>
    <sheet name="Seasonal Flu" sheetId="14" r:id="rId16"/>
    <sheet name="Pick lists &amp; Vlookup" sheetId="15" state="hidden"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ErNZOYo7UydYCkwsV1fJcJm4frW3sFRPNg9Jo61J14w="/>
    </ext>
  </extLst>
</workbook>
</file>

<file path=xl/calcChain.xml><?xml version="1.0" encoding="utf-8"?>
<calcChain xmlns="http://schemas.openxmlformats.org/spreadsheetml/2006/main">
  <c r="D29" i="14" l="1"/>
  <c r="D28" i="14"/>
  <c r="D27" i="14"/>
  <c r="D26" i="14"/>
  <c r="D25" i="14"/>
  <c r="D24" i="14"/>
  <c r="D23" i="14"/>
  <c r="D22" i="14"/>
  <c r="D21" i="14"/>
  <c r="D20" i="14"/>
  <c r="D19" i="14"/>
  <c r="D18" i="14"/>
  <c r="B13" i="14"/>
  <c r="B11" i="14"/>
  <c r="B10" i="14"/>
  <c r="D22" i="13"/>
  <c r="D21" i="13"/>
  <c r="D20" i="13"/>
  <c r="D19" i="13"/>
  <c r="D18" i="13"/>
  <c r="D17" i="13"/>
  <c r="D16" i="13"/>
  <c r="D15" i="13"/>
  <c r="D14" i="13"/>
  <c r="D13" i="13"/>
  <c r="D12" i="13"/>
  <c r="D11" i="13"/>
  <c r="D10" i="13"/>
  <c r="B5" i="13"/>
  <c r="B3" i="13"/>
  <c r="B2" i="13"/>
  <c r="D11" i="12"/>
  <c r="D10" i="12"/>
  <c r="B5" i="12"/>
  <c r="B3" i="12"/>
  <c r="B2" i="12"/>
  <c r="D10" i="16"/>
  <c r="B5" i="16"/>
  <c r="B3" i="16"/>
  <c r="B2" i="16"/>
  <c r="D11" i="17"/>
  <c r="D10" i="17"/>
  <c r="B5" i="17"/>
  <c r="B3" i="17"/>
  <c r="B2" i="17"/>
  <c r="D16" i="11"/>
  <c r="D15" i="11"/>
  <c r="D14" i="11"/>
  <c r="D13" i="11"/>
  <c r="D12" i="11"/>
  <c r="D11" i="11"/>
  <c r="D10" i="11"/>
  <c r="B5" i="11"/>
  <c r="B3" i="11"/>
  <c r="B2" i="11"/>
  <c r="D11" i="10"/>
  <c r="D10" i="10"/>
  <c r="B5" i="10"/>
  <c r="B3" i="10"/>
  <c r="B2" i="10"/>
  <c r="D10" i="9"/>
  <c r="B5" i="9"/>
  <c r="B3" i="9"/>
  <c r="B2" i="9"/>
  <c r="D18" i="8"/>
  <c r="D17" i="8"/>
  <c r="D16" i="8"/>
  <c r="D15" i="8"/>
  <c r="D14" i="8"/>
  <c r="D13" i="8"/>
  <c r="D12" i="8"/>
  <c r="D11" i="8"/>
  <c r="D10" i="8"/>
  <c r="B5" i="8"/>
  <c r="B3" i="8"/>
  <c r="B2" i="8"/>
  <c r="D10" i="7"/>
  <c r="B5" i="7"/>
  <c r="B3" i="7"/>
  <c r="B2" i="7"/>
  <c r="D13" i="6"/>
  <c r="D12" i="6"/>
  <c r="D11" i="6"/>
  <c r="D10" i="6"/>
  <c r="B5" i="6"/>
  <c r="B3" i="6"/>
  <c r="B2" i="6"/>
  <c r="D12" i="5"/>
  <c r="D11" i="5"/>
  <c r="D10" i="5"/>
  <c r="B5" i="5"/>
  <c r="B3" i="5"/>
  <c r="B2" i="5"/>
  <c r="D10" i="4"/>
  <c r="B5" i="4"/>
  <c r="B3" i="4"/>
  <c r="B2" i="4"/>
  <c r="D13" i="3"/>
  <c r="D12" i="3"/>
  <c r="D11" i="3"/>
  <c r="D10" i="3"/>
  <c r="B5" i="3"/>
  <c r="B3" i="3"/>
  <c r="B2" i="3"/>
  <c r="D19" i="2"/>
  <c r="D18" i="2"/>
  <c r="D17" i="2"/>
  <c r="D16" i="2"/>
  <c r="D15" i="2"/>
  <c r="D14" i="2"/>
  <c r="D13" i="2"/>
  <c r="D12" i="2"/>
  <c r="D11" i="2"/>
  <c r="D10" i="2"/>
  <c r="B5" i="2"/>
  <c r="B3" i="2"/>
  <c r="B2" i="2"/>
  <c r="F31" i="1"/>
  <c r="D31" i="1"/>
  <c r="F30" i="1"/>
  <c r="D30" i="1"/>
  <c r="F29" i="1"/>
  <c r="D29" i="1"/>
  <c r="D28" i="1"/>
  <c r="D27" i="1"/>
  <c r="F26" i="1"/>
  <c r="D26" i="1"/>
  <c r="F25" i="1"/>
  <c r="D25" i="1"/>
  <c r="F24" i="1"/>
  <c r="D24" i="1"/>
  <c r="F23" i="1"/>
  <c r="D23" i="1"/>
  <c r="F22" i="1"/>
  <c r="D22" i="1"/>
  <c r="F21" i="1"/>
  <c r="D21" i="1"/>
  <c r="F20" i="1"/>
  <c r="D20" i="1"/>
  <c r="F19" i="1"/>
  <c r="D19" i="1"/>
  <c r="F18" i="1"/>
  <c r="D18" i="1"/>
  <c r="F17" i="1"/>
  <c r="D17" i="1"/>
  <c r="C13" i="1"/>
  <c r="B4" i="12" s="1"/>
  <c r="B4" i="4" l="1"/>
  <c r="B4" i="6"/>
  <c r="B4" i="17"/>
  <c r="B4" i="8"/>
  <c r="B4" i="11"/>
  <c r="B4" i="2"/>
  <c r="B4" i="9"/>
  <c r="B4" i="3"/>
  <c r="B4" i="5"/>
  <c r="B4" i="13"/>
  <c r="B4" i="16"/>
  <c r="B4" i="10"/>
  <c r="B4" i="7"/>
  <c r="B12" i="14"/>
</calcChain>
</file>

<file path=xl/sharedStrings.xml><?xml version="1.0" encoding="utf-8"?>
<sst xmlns="http://schemas.openxmlformats.org/spreadsheetml/2006/main" count="1722" uniqueCount="1505">
  <si>
    <t>CQRS VACS &amp; IMMS Amendment Request Form</t>
  </si>
  <si>
    <r>
      <rPr>
        <b/>
        <sz val="18"/>
        <color theme="1"/>
        <rFont val="Calibri"/>
      </rPr>
      <t xml:space="preserve">This form should be returned to </t>
    </r>
    <r>
      <rPr>
        <b/>
        <sz val="18"/>
        <color rgb="FFFF0000"/>
        <rFont val="Calibri"/>
      </rPr>
      <t>england.ea-des-activity@nhs.net</t>
    </r>
  </si>
  <si>
    <t>IMPORTANT NOTES:</t>
  </si>
  <si>
    <t>* Please ensure that you have checked data in CQRS against your clinical system</t>
  </si>
  <si>
    <r>
      <rPr>
        <i/>
        <sz val="10"/>
        <color theme="1"/>
        <rFont val="Calibri"/>
      </rPr>
      <t xml:space="preserve">* It is imperative that any information in CQRS which the practice believe to be wrong is corrected </t>
    </r>
    <r>
      <rPr>
        <i/>
        <sz val="10"/>
        <color rgb="FFFF0000"/>
        <rFont val="Calibri"/>
      </rPr>
      <t>BEFORE</t>
    </r>
    <r>
      <rPr>
        <i/>
        <sz val="10"/>
        <color theme="1"/>
        <rFont val="Calibri"/>
      </rPr>
      <t xml:space="preserve"> it is declared.</t>
    </r>
  </si>
  <si>
    <r>
      <rPr>
        <i/>
        <sz val="10"/>
        <color theme="1"/>
        <rFont val="Calibri"/>
      </rPr>
      <t xml:space="preserve">* Amendments </t>
    </r>
    <r>
      <rPr>
        <i/>
        <sz val="10"/>
        <color rgb="FFFF0000"/>
        <rFont val="Calibri"/>
      </rPr>
      <t>cannot be made to services which have already been previously declared</t>
    </r>
    <r>
      <rPr>
        <i/>
        <sz val="10"/>
        <color theme="1"/>
        <rFont val="Calibri"/>
      </rPr>
      <t xml:space="preserve"> as true and accurate records by the practice, </t>
    </r>
    <r>
      <rPr>
        <i/>
        <sz val="10"/>
        <color rgb="FFFF0000"/>
        <rFont val="Calibri"/>
      </rPr>
      <t>and payment has been made</t>
    </r>
    <r>
      <rPr>
        <i/>
        <sz val="10"/>
        <color theme="1"/>
        <rFont val="Calibri"/>
      </rPr>
      <t xml:space="preserve"> by the Commissioner. 
</t>
    </r>
  </si>
  <si>
    <t>PLEASE COMPLETE ALL BLUE SHADED CELLS</t>
  </si>
  <si>
    <t>Claim Month</t>
  </si>
  <si>
    <t>&lt;-- select from list</t>
  </si>
  <si>
    <t>Practice ODS Code</t>
  </si>
  <si>
    <t>Practice Name</t>
  </si>
  <si>
    <t>Name of Person Completing Form</t>
  </si>
  <si>
    <t>Email Address</t>
  </si>
  <si>
    <t>Service(s) to be amended</t>
  </si>
  <si>
    <r>
      <rPr>
        <b/>
        <sz val="10"/>
        <color theme="1"/>
        <rFont val="Calibri"/>
      </rPr>
      <t xml:space="preserve">Amendement Required? </t>
    </r>
    <r>
      <rPr>
        <i/>
        <sz val="10"/>
        <color theme="1"/>
        <rFont val="Calibri"/>
      </rPr>
      <t>(Select Yes/No)</t>
    </r>
  </si>
  <si>
    <r>
      <rPr>
        <b/>
        <sz val="10"/>
        <color theme="1"/>
        <rFont val="Calibri"/>
      </rPr>
      <t xml:space="preserve">Service amendment page completed </t>
    </r>
    <r>
      <rPr>
        <i/>
        <sz val="10"/>
        <color theme="1"/>
        <rFont val="Calibri"/>
      </rPr>
      <t>(will show "Completed Successfully" when data has been entered on the relevant amendment sheet)</t>
    </r>
  </si>
  <si>
    <r>
      <rPr>
        <b/>
        <sz val="10"/>
        <color theme="1"/>
        <rFont val="Calibri"/>
      </rPr>
      <t xml:space="preserve">Link to Amendment Sheet
</t>
    </r>
    <r>
      <rPr>
        <i/>
        <sz val="10"/>
        <color theme="1"/>
        <rFont val="Calibri"/>
      </rPr>
      <t>(click the link to jump to the relevant amendment sheet)</t>
    </r>
  </si>
  <si>
    <t>6-in-1 Childhood Immunisations</t>
  </si>
  <si>
    <t>No</t>
  </si>
  <si>
    <t>Link to 6-in-1 sheet</t>
  </si>
  <si>
    <t>Childhood 'Flu</t>
  </si>
  <si>
    <t>Link to Child Flu sheet</t>
  </si>
  <si>
    <t>Hep B Babies at Risk</t>
  </si>
  <si>
    <t>no</t>
  </si>
  <si>
    <t>Link to Hep B Babies sheet</t>
  </si>
  <si>
    <t>HPV Booster</t>
  </si>
  <si>
    <t>Link to HPV Booster sheet</t>
  </si>
  <si>
    <t>Men B</t>
  </si>
  <si>
    <t>Link to Men B sheet</t>
  </si>
  <si>
    <t>Men ACWY</t>
  </si>
  <si>
    <t>Link to Men ACWY sheet</t>
  </si>
  <si>
    <t>MMR</t>
  </si>
  <si>
    <t>Link to MMR sheet</t>
  </si>
  <si>
    <t>Pertussis</t>
  </si>
  <si>
    <t>Link to Pertussis sheet</t>
  </si>
  <si>
    <t>Pneumococcal</t>
  </si>
  <si>
    <t>Link to Pneumococcal sheet</t>
  </si>
  <si>
    <t>Pneumo Hib Men C</t>
  </si>
  <si>
    <t>Link to PCV Hib Men C sheet</t>
  </si>
  <si>
    <t>RSV 75+</t>
  </si>
  <si>
    <t>link to RSV 75+ Sheet</t>
  </si>
  <si>
    <t xml:space="preserve">RSV Pregnancy </t>
  </si>
  <si>
    <t>Link to RSV Pregnancy Sheet</t>
  </si>
  <si>
    <t>Rotavirus</t>
  </si>
  <si>
    <t>Link to Rotavirus sheet</t>
  </si>
  <si>
    <t>Shingles Combined</t>
  </si>
  <si>
    <t>Link to Shingles sheet</t>
  </si>
  <si>
    <t>Seasonal 'Flu</t>
  </si>
  <si>
    <t>Link to Seasonal Flu sheet</t>
  </si>
  <si>
    <t>6-IN-1 childhood Immunisations</t>
  </si>
  <si>
    <t>Practice Code</t>
  </si>
  <si>
    <t>Status</t>
  </si>
  <si>
    <t>(&lt;--when values have been entered in all blue shaded cells below, this message will show "completed successfully)</t>
  </si>
  <si>
    <r>
      <rPr>
        <i/>
        <sz val="12"/>
        <color theme="1"/>
        <rFont val="Calibri"/>
      </rPr>
      <t xml:space="preserve">Values for </t>
    </r>
    <r>
      <rPr>
        <b/>
        <i/>
        <u/>
        <sz val="12"/>
        <color theme="1"/>
        <rFont val="Calibri"/>
      </rPr>
      <t>all</t>
    </r>
    <r>
      <rPr>
        <i/>
        <sz val="12"/>
        <color theme="1"/>
        <rFont val="Calibri"/>
      </rPr>
      <t xml:space="preserve"> indicators must be completed - if there is no change, please put the same number in both columns</t>
    </r>
  </si>
  <si>
    <t>Indicator</t>
  </si>
  <si>
    <t>CQRS Currently shows</t>
  </si>
  <si>
    <t>Change to</t>
  </si>
  <si>
    <t>Difference</t>
  </si>
  <si>
    <t>6IN1001</t>
  </si>
  <si>
    <t>6IN1002</t>
  </si>
  <si>
    <t>6IN1003</t>
  </si>
  <si>
    <t>6IN1004</t>
  </si>
  <si>
    <t>6IN1005</t>
  </si>
  <si>
    <t>6IN1006</t>
  </si>
  <si>
    <t>6IN1007</t>
  </si>
  <si>
    <t>6IN1008</t>
  </si>
  <si>
    <t>6IN1009</t>
  </si>
  <si>
    <t>EVIDENCE</t>
  </si>
  <si>
    <t>&lt;-- Select one option here</t>
  </si>
  <si>
    <r>
      <rPr>
        <sz val="11"/>
        <color theme="1"/>
        <rFont val="Calibri"/>
      </rPr>
      <t xml:space="preserve">Please provide a screenshot/report from your clinical system to support this amendment request 
</t>
    </r>
    <r>
      <rPr>
        <b/>
        <sz val="11"/>
        <color theme="1"/>
        <rFont val="Calibri"/>
      </rPr>
      <t>Evidence MUST NOT include any patient identifiable data</t>
    </r>
    <r>
      <rPr>
        <sz val="11"/>
        <color theme="1"/>
        <rFont val="Calibri"/>
      </rPr>
      <t xml:space="preserve">
You can copy and paste your evidence below, or you may attach it to your email in a separate file</t>
    </r>
  </si>
  <si>
    <t>CFLU006</t>
  </si>
  <si>
    <t>CFLU007</t>
  </si>
  <si>
    <t>CFLU008</t>
  </si>
  <si>
    <t>CFLU009</t>
  </si>
  <si>
    <r>
      <rPr>
        <b/>
        <sz val="16"/>
        <color theme="1"/>
        <rFont val="Calibri"/>
      </rPr>
      <t xml:space="preserve">Hep B Babies at Risk </t>
    </r>
    <r>
      <rPr>
        <b/>
        <sz val="16"/>
        <color rgb="FFFF0000"/>
        <rFont val="Calibri"/>
      </rPr>
      <t>*For babies born to Hep B positive mothers - NOT part of 6-in-1*</t>
    </r>
  </si>
  <si>
    <t>HEP002</t>
  </si>
  <si>
    <t>HPV006</t>
  </si>
  <si>
    <t>HPV007</t>
  </si>
  <si>
    <t>HPV008</t>
  </si>
  <si>
    <t>MENBI01</t>
  </si>
  <si>
    <t>MENBI03</t>
  </si>
  <si>
    <t>MENBI09</t>
  </si>
  <si>
    <t>MENBI10</t>
  </si>
  <si>
    <t>MACWY05</t>
  </si>
  <si>
    <t>MMRV003</t>
  </si>
  <si>
    <t>MMRV004</t>
  </si>
  <si>
    <t>MMRV005</t>
  </si>
  <si>
    <t>PT001</t>
  </si>
  <si>
    <t>PNEU001</t>
  </si>
  <si>
    <t>PNEU004</t>
  </si>
  <si>
    <t>PCV Hib Men C</t>
  </si>
  <si>
    <t>PCVHIB001</t>
  </si>
  <si>
    <t>PCVHIB002</t>
  </si>
  <si>
    <t>PCVHIB003</t>
  </si>
  <si>
    <t>PCVHIB004</t>
  </si>
  <si>
    <t>PCVHIB005</t>
  </si>
  <si>
    <t>PCVHIB006</t>
  </si>
  <si>
    <t>PCVHIB007</t>
  </si>
  <si>
    <t>Respiratory Syncytial Virus (RSV) - adults aged 75 and over 2024-25</t>
  </si>
  <si>
    <t>RSV001</t>
  </si>
  <si>
    <t>RSV002</t>
  </si>
  <si>
    <t>Attached to covering email</t>
  </si>
  <si>
    <t>Respiratory Syncytial Virus - Vaccination In Pregnancy</t>
  </si>
  <si>
    <t>RSVP001</t>
  </si>
  <si>
    <t>ROTA002</t>
  </si>
  <si>
    <t>ROTA003</t>
  </si>
  <si>
    <t>SHROU05</t>
  </si>
  <si>
    <t>SHROU06</t>
  </si>
  <si>
    <t>SHROU07</t>
  </si>
  <si>
    <t>SHROU08</t>
  </si>
  <si>
    <t>SHROU09</t>
  </si>
  <si>
    <t>SHROU10</t>
  </si>
  <si>
    <t>SHROU11</t>
  </si>
  <si>
    <t>SHROU12</t>
  </si>
  <si>
    <t>SHROU13</t>
  </si>
  <si>
    <t>SHROU14</t>
  </si>
  <si>
    <t>SHROU15</t>
  </si>
  <si>
    <t>SHROU16</t>
  </si>
  <si>
    <t>SHROU17</t>
  </si>
  <si>
    <t>Please see extract from Seasonal Flu Specification below:</t>
  </si>
  <si>
    <r>
      <rPr>
        <sz val="11"/>
        <color theme="1"/>
        <rFont val="Calibri"/>
      </rPr>
      <t xml:space="preserve">10.10 Where the influenza vaccination is provided as either co-administration or synergistically with the COVID-19 vaccine and the Practice has elected to use the Point of Care system, the payment (as set out at paragraph 10.1) will be made to the nominated host practice in accordance with paragraph 10.11. 
10.11 Where the Practice elects to administer influenza vaccinations as part of a PCN grouping: 
10.11.1 through co-administration with COVID-19 vaccinations, then the Practice must nominate their COVID-19 PCN grouping host practice to receive payments for the co-administered vaccinations, which will be calculated using the Point of Care System; and/or 
10.11.2 synergistically with COVID-19 vaccinations, then the Practice may elect whether to use </t>
    </r>
    <r>
      <rPr>
        <b/>
        <u/>
        <sz val="11"/>
        <color theme="1"/>
        <rFont val="Calibri"/>
      </rPr>
      <t>either</t>
    </r>
    <r>
      <rPr>
        <b/>
        <sz val="11"/>
        <color theme="1"/>
        <rFont val="Calibri"/>
      </rPr>
      <t xml:space="preserve"> CQRS </t>
    </r>
    <r>
      <rPr>
        <b/>
        <u/>
        <sz val="11"/>
        <color theme="1"/>
        <rFont val="Calibri"/>
      </rPr>
      <t>or</t>
    </r>
    <r>
      <rPr>
        <b/>
        <sz val="11"/>
        <color theme="1"/>
        <rFont val="Calibri"/>
      </rPr>
      <t xml:space="preserve"> the Point of Care System</t>
    </r>
    <r>
      <rPr>
        <sz val="11"/>
        <color theme="1"/>
        <rFont val="Calibri"/>
      </rPr>
      <t xml:space="preserve"> for the recording and calculation of vaccinations </t>
    </r>
    <r>
      <rPr>
        <b/>
        <u/>
        <sz val="11"/>
        <color theme="1"/>
        <rFont val="Calibri"/>
      </rPr>
      <t>but not both</t>
    </r>
    <r>
      <rPr>
        <sz val="11"/>
        <color theme="1"/>
        <rFont val="Calibri"/>
      </rPr>
      <t>. Where the Point of Care System is used, the Practice shall nominate their PCN grouping host practice to receive payments for the synergistically administered vaccinations.</t>
    </r>
  </si>
  <si>
    <t>Declaration:</t>
  </si>
  <si>
    <t>By completing this form, I confirm that the amendments requested DO NOT include any vaccinations already recorded by the Point of Care system (POC)</t>
  </si>
  <si>
    <r>
      <rPr>
        <i/>
        <sz val="11"/>
        <color theme="1"/>
        <rFont val="Calibri"/>
      </rPr>
      <t>(&lt;--when the</t>
    </r>
    <r>
      <rPr>
        <b/>
        <i/>
        <sz val="11"/>
        <color theme="1"/>
        <rFont val="Calibri"/>
      </rPr>
      <t xml:space="preserve"> Declaration above</t>
    </r>
    <r>
      <rPr>
        <i/>
        <sz val="11"/>
        <color theme="1"/>
        <rFont val="Calibri"/>
      </rPr>
      <t xml:space="preserve"> has been completed, </t>
    </r>
    <r>
      <rPr>
        <b/>
        <i/>
        <sz val="11"/>
        <color theme="1"/>
        <rFont val="Calibri"/>
      </rPr>
      <t>and</t>
    </r>
    <r>
      <rPr>
        <i/>
        <sz val="11"/>
        <color theme="1"/>
        <rFont val="Calibri"/>
      </rPr>
      <t xml:space="preserve"> values have been entered in </t>
    </r>
    <r>
      <rPr>
        <b/>
        <i/>
        <sz val="11"/>
        <color theme="1"/>
        <rFont val="Calibri"/>
      </rPr>
      <t>all</t>
    </r>
    <r>
      <rPr>
        <i/>
        <sz val="11"/>
        <color theme="1"/>
        <rFont val="Calibri"/>
      </rPr>
      <t xml:space="preserve"> blue shaded cells below, this message will show "completed successfully)</t>
    </r>
  </si>
  <si>
    <t>SFLU001</t>
  </si>
  <si>
    <t>SFLU006</t>
  </si>
  <si>
    <t>SFLU007</t>
  </si>
  <si>
    <t>SFLU008</t>
  </si>
  <si>
    <t>SFLU009</t>
  </si>
  <si>
    <t>SFLU010</t>
  </si>
  <si>
    <t>SFLU014</t>
  </si>
  <si>
    <t>SFLU015</t>
  </si>
  <si>
    <t>SFLU016</t>
  </si>
  <si>
    <t>SFLU017</t>
  </si>
  <si>
    <t>SFLU018</t>
  </si>
  <si>
    <t>SFLU019</t>
  </si>
  <si>
    <t>Pick lists</t>
  </si>
  <si>
    <t>ODS Code</t>
  </si>
  <si>
    <t>Yes</t>
  </si>
  <si>
    <t>D81001</t>
  </si>
  <si>
    <t>Lensfield Medical Practice</t>
  </si>
  <si>
    <t>D81002</t>
  </si>
  <si>
    <t>Huntingdon Road Surgery</t>
  </si>
  <si>
    <t>D81003</t>
  </si>
  <si>
    <t>York Street</t>
  </si>
  <si>
    <t>D81004</t>
  </si>
  <si>
    <t>Alconbury &amp; Brampton Surgeries</t>
  </si>
  <si>
    <t>April 2023</t>
  </si>
  <si>
    <t>D81005</t>
  </si>
  <si>
    <t>Newnham Walk Surgery</t>
  </si>
  <si>
    <t>May 2023</t>
  </si>
  <si>
    <t>D81008</t>
  </si>
  <si>
    <t>North Brink Practice</t>
  </si>
  <si>
    <t>June 2023</t>
  </si>
  <si>
    <t>D81010</t>
  </si>
  <si>
    <t>Priory Fields Surgery</t>
  </si>
  <si>
    <t>July 2023</t>
  </si>
  <si>
    <t>D81011</t>
  </si>
  <si>
    <t>Clarkson Surgery</t>
  </si>
  <si>
    <t>August 2023</t>
  </si>
  <si>
    <t>D81012</t>
  </si>
  <si>
    <t>Cornford House Surgery</t>
  </si>
  <si>
    <t>September 2023</t>
  </si>
  <si>
    <t>D81013</t>
  </si>
  <si>
    <t>Trumpington Street Medical Practice</t>
  </si>
  <si>
    <t>October 2023</t>
  </si>
  <si>
    <t>D81014</t>
  </si>
  <si>
    <t>Staploe Medical Centre</t>
  </si>
  <si>
    <t>November 2023</t>
  </si>
  <si>
    <t>D81015</t>
  </si>
  <si>
    <t>Parson Drove Surgery</t>
  </si>
  <si>
    <t>December 2023</t>
  </si>
  <si>
    <t>D81016</t>
  </si>
  <si>
    <t>Arbury Road Surgery</t>
  </si>
  <si>
    <t>January 2024</t>
  </si>
  <si>
    <t>D81017</t>
  </si>
  <si>
    <t>Mill Road Surgery</t>
  </si>
  <si>
    <t>Feburary 2024</t>
  </si>
  <si>
    <t>D81018</t>
  </si>
  <si>
    <t>Orchard Surgery</t>
  </si>
  <si>
    <t>March 2024</t>
  </si>
  <si>
    <t>D81021</t>
  </si>
  <si>
    <t xml:space="preserve">St George's Medical Centre </t>
  </si>
  <si>
    <t>D81022</t>
  </si>
  <si>
    <t>Jenner Healthcare (formerly Octagon)</t>
  </si>
  <si>
    <t>D81023</t>
  </si>
  <si>
    <t>Paston Health Centre</t>
  </si>
  <si>
    <t>Evidence</t>
  </si>
  <si>
    <t>D81025</t>
  </si>
  <si>
    <t>Cherry Hinton &amp; Brookfields Medical Practice</t>
  </si>
  <si>
    <t>D81026</t>
  </si>
  <si>
    <t>Boroughbury Medical Centre</t>
  </si>
  <si>
    <t>Included in this file</t>
  </si>
  <si>
    <t>D81027</t>
  </si>
  <si>
    <t xml:space="preserve">Wellside Surgery </t>
  </si>
  <si>
    <t>D81028</t>
  </si>
  <si>
    <t>Firs House Partnerhsip</t>
  </si>
  <si>
    <t>D81029</t>
  </si>
  <si>
    <t>Old Fletton Surgery</t>
  </si>
  <si>
    <t>D81030</t>
  </si>
  <si>
    <t>Grove Medical Practice (formerly Cromwell Place Surgery )</t>
  </si>
  <si>
    <t>D81031</t>
  </si>
  <si>
    <t>Yaxley Group Practice</t>
  </si>
  <si>
    <t>D81033</t>
  </si>
  <si>
    <t>Over Surgery</t>
  </si>
  <si>
    <t>D81034</t>
  </si>
  <si>
    <t>Dr McCormack &amp; Partners/ St Marys Surgery</t>
  </si>
  <si>
    <t>D81035</t>
  </si>
  <si>
    <t>Comberton &amp; Eversden surgeries</t>
  </si>
  <si>
    <t>D81036</t>
  </si>
  <si>
    <t>Priors Field Surgery</t>
  </si>
  <si>
    <t>D81037</t>
  </si>
  <si>
    <t>Bridge Street Medical Centre</t>
  </si>
  <si>
    <t>D81038</t>
  </si>
  <si>
    <t>Kimbolton Medical Practice</t>
  </si>
  <si>
    <t>D81041</t>
  </si>
  <si>
    <t>Bourn Surgery</t>
  </si>
  <si>
    <t>D81042</t>
  </si>
  <si>
    <t>Waterbeach Surgery</t>
  </si>
  <si>
    <t>D81043</t>
  </si>
  <si>
    <t>Granta Medical Practice</t>
  </si>
  <si>
    <t>D81044</t>
  </si>
  <si>
    <t>Nuffield Road Medical Centre</t>
  </si>
  <si>
    <t>D81045</t>
  </si>
  <si>
    <t>Buckden and Little Paxton Surgeries</t>
  </si>
  <si>
    <t>D81046</t>
  </si>
  <si>
    <t>The New Queen Street Surgery</t>
  </si>
  <si>
    <t>D81047</t>
  </si>
  <si>
    <t>Ashwell &amp; Bassingbourne Surgery</t>
  </si>
  <si>
    <t>D81049</t>
  </si>
  <si>
    <t>The Spinney Partnership</t>
  </si>
  <si>
    <t>D81050</t>
  </si>
  <si>
    <t>Hicks Group Practice</t>
  </si>
  <si>
    <t>D81051</t>
  </si>
  <si>
    <t>Burwell Surgery</t>
  </si>
  <si>
    <t>D81052</t>
  </si>
  <si>
    <t>The Cornerstone Practice</t>
  </si>
  <si>
    <t>D81054</t>
  </si>
  <si>
    <t>Red House Surgery</t>
  </si>
  <si>
    <t>D81055</t>
  </si>
  <si>
    <t>Bottisham Medical Practice</t>
  </si>
  <si>
    <t>D81056</t>
  </si>
  <si>
    <t>Petersfield Medical Practice</t>
  </si>
  <si>
    <t>D81057</t>
  </si>
  <si>
    <t>Lakeside Healthcare St. Neots</t>
  </si>
  <si>
    <t>D81058</t>
  </si>
  <si>
    <t>Harston Surgery</t>
  </si>
  <si>
    <t>D81059</t>
  </si>
  <si>
    <t>Ramsey Health Centre Partnership</t>
  </si>
  <si>
    <t>D81060</t>
  </si>
  <si>
    <t>Moat House Surgery</t>
  </si>
  <si>
    <t>D81061</t>
  </si>
  <si>
    <t>George Clare Surgery</t>
  </si>
  <si>
    <t>D81062</t>
  </si>
  <si>
    <t>Haddenham Surgery</t>
  </si>
  <si>
    <t>D81064</t>
  </si>
  <si>
    <t>Mercheford House</t>
  </si>
  <si>
    <t>D81065</t>
  </si>
  <si>
    <t>Nightingale Medical Centre (was Welland)</t>
  </si>
  <si>
    <t>D81066</t>
  </si>
  <si>
    <t>Queen Edith Medical Practice</t>
  </si>
  <si>
    <t>D81070</t>
  </si>
  <si>
    <t>Woodlands Surgery at Eden House</t>
  </si>
  <si>
    <t>D81073</t>
  </si>
  <si>
    <t>Westwood Clinic</t>
  </si>
  <si>
    <t>D81078</t>
  </si>
  <si>
    <t>Maple Surgery</t>
  </si>
  <si>
    <t>D81081</t>
  </si>
  <si>
    <t xml:space="preserve">Great Staughton Surgery </t>
  </si>
  <si>
    <t>D81082</t>
  </si>
  <si>
    <t>Almond Road Surgery</t>
  </si>
  <si>
    <t>D81084</t>
  </si>
  <si>
    <t>Willingham Medical Practice</t>
  </si>
  <si>
    <t>D81085</t>
  </si>
  <si>
    <t>Papworth Surgery</t>
  </si>
  <si>
    <t>D81086</t>
  </si>
  <si>
    <t>East Barnwell Health Centre</t>
  </si>
  <si>
    <t>D81602</t>
  </si>
  <si>
    <t>Cottenham Surgery</t>
  </si>
  <si>
    <t>D81603</t>
  </si>
  <si>
    <t>The Riverside Practice</t>
  </si>
  <si>
    <t>D81606</t>
  </si>
  <si>
    <t>Riverport Medical Practice</t>
  </si>
  <si>
    <t>D81607</t>
  </si>
  <si>
    <t>Swavesey Surgery</t>
  </si>
  <si>
    <t>D81611</t>
  </si>
  <si>
    <t>Fenland Group Practice - Doddington, Wimblington and Manea Surgeries</t>
  </si>
  <si>
    <t>D81612</t>
  </si>
  <si>
    <t>Milton Surgery</t>
  </si>
  <si>
    <t>D81615</t>
  </si>
  <si>
    <t>Thorpe Road Surgery</t>
  </si>
  <si>
    <t>D81618</t>
  </si>
  <si>
    <t>Ailsworth Medical Centre</t>
  </si>
  <si>
    <t>D81622</t>
  </si>
  <si>
    <t>Trinity Surgery</t>
  </si>
  <si>
    <t>D81625</t>
  </si>
  <si>
    <t>Thistlemoor Medical Centre</t>
  </si>
  <si>
    <t>D81629</t>
  </si>
  <si>
    <t>Willow Tree Surgery (was Orton Bushfield Medical Centre)</t>
  </si>
  <si>
    <t>D81630</t>
  </si>
  <si>
    <t>Hampton Health</t>
  </si>
  <si>
    <t>D81631</t>
  </si>
  <si>
    <t>Central Medical Centre</t>
  </si>
  <si>
    <t>D81633</t>
  </si>
  <si>
    <t>Acorn Surgery</t>
  </si>
  <si>
    <t>D81637</t>
  </si>
  <si>
    <t xml:space="preserve">Monkfield Medical Practice </t>
  </si>
  <si>
    <t>D81645</t>
  </si>
  <si>
    <t>The Grange Medical Centre</t>
  </si>
  <si>
    <t>D82001</t>
  </si>
  <si>
    <t>Holt Medical Practice</t>
  </si>
  <si>
    <t>D82002</t>
  </si>
  <si>
    <t>Grove Surgery</t>
  </si>
  <si>
    <t>D82003</t>
  </si>
  <si>
    <t>The Beaches Medical Centre</t>
  </si>
  <si>
    <t>D82004</t>
  </si>
  <si>
    <t>Cromer Group Practice</t>
  </si>
  <si>
    <t>D82005</t>
  </si>
  <si>
    <t>Sheringham Medical Practice</t>
  </si>
  <si>
    <t>D82006</t>
  </si>
  <si>
    <t>Chet Valley Medical Practice</t>
  </si>
  <si>
    <t>D82007</t>
  </si>
  <si>
    <t>East Norfolk Medical Practice</t>
  </si>
  <si>
    <t>D82008</t>
  </si>
  <si>
    <t>St Stephens Gate Medical Practice</t>
  </si>
  <si>
    <t>D82009</t>
  </si>
  <si>
    <t>Stalham Staithe Surgery</t>
  </si>
  <si>
    <t>D82010</t>
  </si>
  <si>
    <t>Grimston Medical Centre</t>
  </si>
  <si>
    <t>D82011</t>
  </si>
  <si>
    <t>The Castle Partnership</t>
  </si>
  <si>
    <t>D82012</t>
  </si>
  <si>
    <t>Magdalen Medical Practice</t>
  </si>
  <si>
    <t>D82013</t>
  </si>
  <si>
    <t>Old Catton Medical Practice</t>
  </si>
  <si>
    <t>D82015</t>
  </si>
  <si>
    <t>Bridge Street Surgery</t>
  </si>
  <si>
    <t>D82016</t>
  </si>
  <si>
    <t>The Market Surgery, Aylsham</t>
  </si>
  <si>
    <t>D82017</t>
  </si>
  <si>
    <t xml:space="preserve">Trinity and Bowthorpe Medical Practice </t>
  </si>
  <si>
    <t>D82018</t>
  </si>
  <si>
    <t>Hellesdon Medical Practice</t>
  </si>
  <si>
    <t>D82019</t>
  </si>
  <si>
    <t>Millwood Surgery</t>
  </si>
  <si>
    <t>D82020</t>
  </si>
  <si>
    <t>D82022</t>
  </si>
  <si>
    <t>Lawns Medical Practice</t>
  </si>
  <si>
    <t>D82023</t>
  </si>
  <si>
    <t>Roundwell Medical Centre</t>
  </si>
  <si>
    <t>D82024</t>
  </si>
  <si>
    <t>Taverham Partnership</t>
  </si>
  <si>
    <t>D82025</t>
  </si>
  <si>
    <t>Hoveton &amp; Wroxham</t>
  </si>
  <si>
    <t>D82026</t>
  </si>
  <si>
    <t>The Lakenham Surgery</t>
  </si>
  <si>
    <t>D82027</t>
  </si>
  <si>
    <t xml:space="preserve">Heacham Group Practice </t>
  </si>
  <si>
    <t>D82028</t>
  </si>
  <si>
    <t>Ludham and Stalham Green Surgeries</t>
  </si>
  <si>
    <t>D82029</t>
  </si>
  <si>
    <t xml:space="preserve">Drayton Medical Practice </t>
  </si>
  <si>
    <t>D82030</t>
  </si>
  <si>
    <t>Reepham &amp; Aylsham Medical Practice</t>
  </si>
  <si>
    <t>D82031</t>
  </si>
  <si>
    <t>The Parish Fields Practice</t>
  </si>
  <si>
    <t>D82032</t>
  </si>
  <si>
    <t>Brundall Medical Partnership</t>
  </si>
  <si>
    <t>D82034</t>
  </si>
  <si>
    <t>Attleborough Surgeries</t>
  </si>
  <si>
    <t>D82035</t>
  </si>
  <si>
    <t>Upwell Health Centre</t>
  </si>
  <si>
    <t>D82036</t>
  </si>
  <si>
    <t>Old Mill and Millgates Medical Practice</t>
  </si>
  <si>
    <t>D82037</t>
  </si>
  <si>
    <t>Long Stratton Medical Partnership</t>
  </si>
  <si>
    <t>D82038</t>
  </si>
  <si>
    <t>Wells Health Centre</t>
  </si>
  <si>
    <t>D82039</t>
  </si>
  <si>
    <t>Mattishall &amp; Lenwade Surgeries - Dr Jones &amp; Partners</t>
  </si>
  <si>
    <t>D82040</t>
  </si>
  <si>
    <t>Wensum Valley Medical Practice</t>
  </si>
  <si>
    <t>D82041</t>
  </si>
  <si>
    <t>Dr Hadley-Brown and Partners (School Lane Surgery)</t>
  </si>
  <si>
    <t>D82042</t>
  </si>
  <si>
    <t>East Harling &amp; Kenninghall</t>
  </si>
  <si>
    <t>D82043</t>
  </si>
  <si>
    <t>Watlington Medical Centre</t>
  </si>
  <si>
    <t>D82044</t>
  </si>
  <si>
    <t>Vida Healthcare</t>
  </si>
  <si>
    <t>D82045</t>
  </si>
  <si>
    <t>Wymondham Medical Partnership</t>
  </si>
  <si>
    <t>D82046</t>
  </si>
  <si>
    <t>Church Hill Surgery</t>
  </si>
  <si>
    <t>D82047</t>
  </si>
  <si>
    <t xml:space="preserve">Oak Street Medical Practice </t>
  </si>
  <si>
    <t>D82048</t>
  </si>
  <si>
    <t>Thorpewood Medical Group</t>
  </si>
  <si>
    <t>D82049</t>
  </si>
  <si>
    <t xml:space="preserve">Litcham Health Centre </t>
  </si>
  <si>
    <t>D82050</t>
  </si>
  <si>
    <t>Theatre Royal Surgery</t>
  </si>
  <si>
    <t>D82051</t>
  </si>
  <si>
    <t xml:space="preserve">St James Medical Practice </t>
  </si>
  <si>
    <t>D82053</t>
  </si>
  <si>
    <t>Mundesley Medical Centre</t>
  </si>
  <si>
    <t>D82054</t>
  </si>
  <si>
    <t>The Fakenham Medical Practice</t>
  </si>
  <si>
    <t>D82056</t>
  </si>
  <si>
    <t>Elmham Surgery</t>
  </si>
  <si>
    <t>D82057</t>
  </si>
  <si>
    <t>The Campingland Surgery</t>
  </si>
  <si>
    <t>D82058</t>
  </si>
  <si>
    <t>The Coastal Villages Practice</t>
  </si>
  <si>
    <t>D82059</t>
  </si>
  <si>
    <t>Birchwood Medical Practice</t>
  </si>
  <si>
    <t>D82060</t>
  </si>
  <si>
    <t>Bacon Road Medical Centre</t>
  </si>
  <si>
    <t>D82062</t>
  </si>
  <si>
    <t>Coltishall Medical Practice</t>
  </si>
  <si>
    <t>D82063</t>
  </si>
  <si>
    <t>Watton Medical Practice</t>
  </si>
  <si>
    <t>D82064</t>
  </si>
  <si>
    <t>The Humbleyard Practice</t>
  </si>
  <si>
    <t>D82065</t>
  </si>
  <si>
    <t>Manor Farm Medical Centre, Swaffham</t>
  </si>
  <si>
    <t>D82066</t>
  </si>
  <si>
    <t>Paston Surgery</t>
  </si>
  <si>
    <t>D82067</t>
  </si>
  <si>
    <t>The Park Surgery</t>
  </si>
  <si>
    <t>D82068</t>
  </si>
  <si>
    <t>Howdale Surgery</t>
  </si>
  <si>
    <t>D82070</t>
  </si>
  <si>
    <t>Gt Massingham &amp; Docking Surgeries</t>
  </si>
  <si>
    <t>D82071</t>
  </si>
  <si>
    <t>East Norwich Medical Partnership</t>
  </si>
  <si>
    <t>D82072</t>
  </si>
  <si>
    <t>Burnhams Surgery, The</t>
  </si>
  <si>
    <t>D82073</t>
  </si>
  <si>
    <t>Lionwood Medical Practice</t>
  </si>
  <si>
    <t>D82076</t>
  </si>
  <si>
    <t>Lawson Road Surgery</t>
  </si>
  <si>
    <t>D82078</t>
  </si>
  <si>
    <t>Heathgate Medical Practice</t>
  </si>
  <si>
    <t>D82079</t>
  </si>
  <si>
    <t>Feltwell Surgery</t>
  </si>
  <si>
    <t>D82080</t>
  </si>
  <si>
    <t>Blofield Surgery - Drs Gaskin &amp; Ledward</t>
  </si>
  <si>
    <t>D82084</t>
  </si>
  <si>
    <t>Harleston Medical Practice</t>
  </si>
  <si>
    <t>D82085</t>
  </si>
  <si>
    <t>Hingham Surgery</t>
  </si>
  <si>
    <t>D82087</t>
  </si>
  <si>
    <t>Prospect Medical Practice</t>
  </si>
  <si>
    <t>D82088</t>
  </si>
  <si>
    <t>UEA Medical Centre</t>
  </si>
  <si>
    <t>D82096</t>
  </si>
  <si>
    <t>Woodcock Road Surgery</t>
  </si>
  <si>
    <t>D82099</t>
  </si>
  <si>
    <t>Southgates Medical &amp; Surgical Centre</t>
  </si>
  <si>
    <t>D82100</t>
  </si>
  <si>
    <t>Shipdham Surgery</t>
  </si>
  <si>
    <t>D82104</t>
  </si>
  <si>
    <t>Acle Medical Partnership</t>
  </si>
  <si>
    <t>D82105</t>
  </si>
  <si>
    <t>St Clement's Surgery</t>
  </si>
  <si>
    <t>D82106</t>
  </si>
  <si>
    <t>West Pottergate</t>
  </si>
  <si>
    <t>D82600</t>
  </si>
  <si>
    <t>Fleggburgh Surgery</t>
  </si>
  <si>
    <t>D82604</t>
  </si>
  <si>
    <t>Boughton Surgery</t>
  </si>
  <si>
    <t>D82618</t>
  </si>
  <si>
    <t>The Woottons Surgery</t>
  </si>
  <si>
    <t>D82621</t>
  </si>
  <si>
    <t>Plowright Medical Centre</t>
  </si>
  <si>
    <t>D82624</t>
  </si>
  <si>
    <t>Windmill Surgery</t>
  </si>
  <si>
    <t>D82628</t>
  </si>
  <si>
    <t>Aldborough Surgery</t>
  </si>
  <si>
    <t>D83001</t>
  </si>
  <si>
    <t>Constable Country Medical Practice</t>
  </si>
  <si>
    <t>D83002</t>
  </si>
  <si>
    <t>Alexandra &amp; Crestview Surgeries</t>
  </si>
  <si>
    <t>D83003</t>
  </si>
  <si>
    <t>Wickhambrook Surgery</t>
  </si>
  <si>
    <t>D83004</t>
  </si>
  <si>
    <t>Felixstowe Road Medical Practice</t>
  </si>
  <si>
    <t>D83005</t>
  </si>
  <si>
    <t>Angel Hill Surgery</t>
  </si>
  <si>
    <t>D83006</t>
  </si>
  <si>
    <t>Bildeston Health Centre</t>
  </si>
  <si>
    <t>D83007</t>
  </si>
  <si>
    <t>Ixworth Surgery</t>
  </si>
  <si>
    <t>D83008</t>
  </si>
  <si>
    <t>Burlington Primary Care</t>
  </si>
  <si>
    <t>D83009</t>
  </si>
  <si>
    <t>Beccles Medical Centre</t>
  </si>
  <si>
    <t>D83010</t>
  </si>
  <si>
    <t>Longshore Surgeries</t>
  </si>
  <si>
    <t>D83011</t>
  </si>
  <si>
    <t>Bridge Road Surgery</t>
  </si>
  <si>
    <t>D83012</t>
  </si>
  <si>
    <t>Christmas Maltings &amp; Clements</t>
  </si>
  <si>
    <t>D83013</t>
  </si>
  <si>
    <t xml:space="preserve">The Guildhall &amp; Barrow Surgery </t>
  </si>
  <si>
    <t>D83014</t>
  </si>
  <si>
    <t xml:space="preserve">The Long Melford Practice </t>
  </si>
  <si>
    <t>D83015</t>
  </si>
  <si>
    <t>Howard House Surgery (Dr F Rowe &amp; Partners)</t>
  </si>
  <si>
    <t>D83016</t>
  </si>
  <si>
    <t>Victoria Road Surgery</t>
  </si>
  <si>
    <t>D83017</t>
  </si>
  <si>
    <t>Needham Market Country Practice</t>
  </si>
  <si>
    <t>D83018</t>
  </si>
  <si>
    <t>The Market Cross Surgery</t>
  </si>
  <si>
    <t>D83019</t>
  </si>
  <si>
    <t>Mendlesham Medical Group</t>
  </si>
  <si>
    <t>D83020</t>
  </si>
  <si>
    <t>Holbrook and Shotley Practice</t>
  </si>
  <si>
    <t>D83021</t>
  </si>
  <si>
    <t>Haverhill Family Practice</t>
  </si>
  <si>
    <t>D83022</t>
  </si>
  <si>
    <t>Dr Castle and Partners -Sole Bay Health Centre</t>
  </si>
  <si>
    <t>D83023</t>
  </si>
  <si>
    <t>High Street Surgery</t>
  </si>
  <si>
    <t>D83024</t>
  </si>
  <si>
    <t>Ivry Street Medical Practice</t>
  </si>
  <si>
    <t>D83026</t>
  </si>
  <si>
    <t>Framlingham Medical Practice</t>
  </si>
  <si>
    <t>D83027</t>
  </si>
  <si>
    <t>Orchard House Surgery</t>
  </si>
  <si>
    <t>D83028</t>
  </si>
  <si>
    <t>Leiston Surgery</t>
  </si>
  <si>
    <t>D83029</t>
  </si>
  <si>
    <t>Rookery Medical Centre</t>
  </si>
  <si>
    <t>D83030</t>
  </si>
  <si>
    <t xml:space="preserve">Kirkley Mill Surgery </t>
  </si>
  <si>
    <t>D83033</t>
  </si>
  <si>
    <t>Botesdale Health Centre</t>
  </si>
  <si>
    <t>D83034</t>
  </si>
  <si>
    <t>Bungay Medical Practice</t>
  </si>
  <si>
    <t>D83035</t>
  </si>
  <si>
    <t>Cutlers Hill Surgery</t>
  </si>
  <si>
    <t>D83037</t>
  </si>
  <si>
    <t>Hadleigh Boxford Group Practice</t>
  </si>
  <si>
    <t>D83038</t>
  </si>
  <si>
    <t>Mount Farm Surgery</t>
  </si>
  <si>
    <t>D83040</t>
  </si>
  <si>
    <t xml:space="preserve">Victoria Surgery </t>
  </si>
  <si>
    <t>D83041</t>
  </si>
  <si>
    <t>Debenham Group Practice</t>
  </si>
  <si>
    <t>D83043</t>
  </si>
  <si>
    <t>Eye Health Centre</t>
  </si>
  <si>
    <t>D83044</t>
  </si>
  <si>
    <t>Stowhealth</t>
  </si>
  <si>
    <t>D83045</t>
  </si>
  <si>
    <t>Lakenheath Surgery</t>
  </si>
  <si>
    <t>D83046</t>
  </si>
  <si>
    <t>Two Rivers Medical Centre</t>
  </si>
  <si>
    <t>D83047</t>
  </si>
  <si>
    <t>Rosedale Surgery</t>
  </si>
  <si>
    <t>D83048</t>
  </si>
  <si>
    <t>Grove Medical Centre</t>
  </si>
  <si>
    <t>D83049</t>
  </si>
  <si>
    <t>Little St Johns Street Surgery - Dr Taylor &amp; Partners</t>
  </si>
  <si>
    <t>D83050</t>
  </si>
  <si>
    <t>Cardinal Medical Practice (formally Deben Road Surgery)</t>
  </si>
  <si>
    <t>D83051</t>
  </si>
  <si>
    <t>Derby Road Surgery</t>
  </si>
  <si>
    <t>D83053</t>
  </si>
  <si>
    <t>Saxmundham Health</t>
  </si>
  <si>
    <t>D83054</t>
  </si>
  <si>
    <t>The Peninsula Practice</t>
  </si>
  <si>
    <t>D83055</t>
  </si>
  <si>
    <t>Woolpit Health Centre</t>
  </si>
  <si>
    <t>D83056</t>
  </si>
  <si>
    <t>Hawthorn Drive Surgery</t>
  </si>
  <si>
    <t>D83057</t>
  </si>
  <si>
    <t>Framfield House Surgery</t>
  </si>
  <si>
    <t>D83059</t>
  </si>
  <si>
    <t>Barrack Lane Medical Centre</t>
  </si>
  <si>
    <t>D83060</t>
  </si>
  <si>
    <t>Hardwicke House Group Practice</t>
  </si>
  <si>
    <t>D83061</t>
  </si>
  <si>
    <t>Wickham Market Medical Centre</t>
  </si>
  <si>
    <t>D83062</t>
  </si>
  <si>
    <t>Forest Surgery</t>
  </si>
  <si>
    <t>D83064</t>
  </si>
  <si>
    <t>Glemsford Surgery</t>
  </si>
  <si>
    <t>D83067</t>
  </si>
  <si>
    <t>Oakfield Surgery</t>
  </si>
  <si>
    <t>D83069</t>
  </si>
  <si>
    <t>Fressingfield Medical Centre</t>
  </si>
  <si>
    <t>D83070</t>
  </si>
  <si>
    <t>Stanton Surgery</t>
  </si>
  <si>
    <t>D83073</t>
  </si>
  <si>
    <t>Dr Solway &amp; Dr Mallick Practice</t>
  </si>
  <si>
    <t>D83074</t>
  </si>
  <si>
    <t>Orchard Medical Practice</t>
  </si>
  <si>
    <t>D83075</t>
  </si>
  <si>
    <t>Siam Surgery</t>
  </si>
  <si>
    <t>D83076</t>
  </si>
  <si>
    <t xml:space="preserve">Guildhall Surgery,Clare </t>
  </si>
  <si>
    <t>D83078</t>
  </si>
  <si>
    <t>The Reynard Surgery</t>
  </si>
  <si>
    <t>D83079</t>
  </si>
  <si>
    <t>Combs Ford Surgery</t>
  </si>
  <si>
    <t>D83080</t>
  </si>
  <si>
    <t>Martlesham Health Surgery</t>
  </si>
  <si>
    <t>D83081</t>
  </si>
  <si>
    <t>Haven Health</t>
  </si>
  <si>
    <t>D83084</t>
  </si>
  <si>
    <t>The Birches Medical Centre</t>
  </si>
  <si>
    <t>D83608</t>
  </si>
  <si>
    <t>Andaman Surgery</t>
  </si>
  <si>
    <t>D83610</t>
  </si>
  <si>
    <t>Swan Surgery</t>
  </si>
  <si>
    <t>E81001</t>
  </si>
  <si>
    <t>WENLOCK STREET SURGERY</t>
  </si>
  <si>
    <t>E81002</t>
  </si>
  <si>
    <t>GREENSAND SURGERY</t>
  </si>
  <si>
    <t>E81003</t>
  </si>
  <si>
    <t>BASSETT ROAD SURGERY</t>
  </si>
  <si>
    <t>E81004</t>
  </si>
  <si>
    <t>SALISBURY HOUSE SURGERY</t>
  </si>
  <si>
    <t>E81005</t>
  </si>
  <si>
    <t>BELL HOUSE MEDICAL CENTRE</t>
  </si>
  <si>
    <t>E81006</t>
  </si>
  <si>
    <t>STOPSLEY VILLAGE PRACTICE</t>
  </si>
  <si>
    <t>E81007</t>
  </si>
  <si>
    <t>HARROLD MEDICAL PRACTICE</t>
  </si>
  <si>
    <t>E81008</t>
  </si>
  <si>
    <t>WHEATFIELD SURGERY</t>
  </si>
  <si>
    <t>E81009</t>
  </si>
  <si>
    <t>WEST ST SURGERY</t>
  </si>
  <si>
    <t>E81010</t>
  </si>
  <si>
    <t>LEAGRAVE SURGERY</t>
  </si>
  <si>
    <t>E81012</t>
  </si>
  <si>
    <t>GREENSANDS MEDICAL PRACTICE</t>
  </si>
  <si>
    <t>E81013</t>
  </si>
  <si>
    <t>Castle Medical Group Practice</t>
  </si>
  <si>
    <t>E81014</t>
  </si>
  <si>
    <t>PRIORY GARDENS SURGERY</t>
  </si>
  <si>
    <t>E81015</t>
  </si>
  <si>
    <t>FLITWICK SURGERY</t>
  </si>
  <si>
    <t>E81016</t>
  </si>
  <si>
    <t>LISTER HOUSE SURGERY - LUTON</t>
  </si>
  <si>
    <t>E81018</t>
  </si>
  <si>
    <t>WOODLAND AVENUE PRACTICE</t>
  </si>
  <si>
    <t>E81019</t>
  </si>
  <si>
    <t>LONDON ROAD SURGERY</t>
  </si>
  <si>
    <t>E81021</t>
  </si>
  <si>
    <t>QUEENS PARK GROUP SURGERY</t>
  </si>
  <si>
    <t>E81022</t>
  </si>
  <si>
    <t>LARKSFIELD SURGERY MEDICAL PARTNERSHIP</t>
  </si>
  <si>
    <t>E81024</t>
  </si>
  <si>
    <t>SHARNBROOK SURGERY</t>
  </si>
  <si>
    <t>E81025</t>
  </si>
  <si>
    <t>OAKLEY SURGERY</t>
  </si>
  <si>
    <t>E81026</t>
  </si>
  <si>
    <t>LARKSIDE PRACTICE</t>
  </si>
  <si>
    <t>E81027</t>
  </si>
  <si>
    <t>HOUGHTON REGIS MEDICAL CENTRE</t>
  </si>
  <si>
    <t>E81028</t>
  </si>
  <si>
    <t>BISCOT GROUP PRACTICE, BLENHEIM MEDICAL CENTRE</t>
  </si>
  <si>
    <t>E81029</t>
  </si>
  <si>
    <t>PUTNOE MEDICAL CENTRE</t>
  </si>
  <si>
    <t>E81030</t>
  </si>
  <si>
    <t>CAULDWELL MEDICAL CENTRE</t>
  </si>
  <si>
    <t>E81031</t>
  </si>
  <si>
    <t>GREAT BARFORD SURGERY</t>
  </si>
  <si>
    <t>E81032</t>
  </si>
  <si>
    <t>LEA VALE MEDICAL GROUP</t>
  </si>
  <si>
    <t>E81033</t>
  </si>
  <si>
    <t>SHEFFORD HEALTH CENTRE, THE</t>
  </si>
  <si>
    <t>E81034</t>
  </si>
  <si>
    <t>TODDINGTON MEDICAL CENTRE</t>
  </si>
  <si>
    <t>E81035</t>
  </si>
  <si>
    <t>SANDY HEALTH CENTRE</t>
  </si>
  <si>
    <t>E81036</t>
  </si>
  <si>
    <t>IVEL MEDICAL CENTRE</t>
  </si>
  <si>
    <t>E81037</t>
  </si>
  <si>
    <t>DE PARYS GROUP, THE ( merged with Pemberly &amp; Goldington M.P.)</t>
  </si>
  <si>
    <t>E81038</t>
  </si>
  <si>
    <t>KING STREET SURGERY</t>
  </si>
  <si>
    <t>E81040</t>
  </si>
  <si>
    <t>SUNDON MEDICAL CENTRE</t>
  </si>
  <si>
    <t>E81041</t>
  </si>
  <si>
    <t>GARDENIA AND MARSH FARM PRACTICE</t>
  </si>
  <si>
    <t>E81043</t>
  </si>
  <si>
    <t>Marston Forest Healthcare (WAS: Aspiro Healthcare, Cranfield &amp; Marston Surgery)</t>
  </si>
  <si>
    <t>E81044</t>
  </si>
  <si>
    <t>LEIGHTON ROAD SURGERY</t>
  </si>
  <si>
    <t>E81045</t>
  </si>
  <si>
    <t>KINGSBURY COURT SURGERY</t>
  </si>
  <si>
    <t>E81046</t>
  </si>
  <si>
    <t>Dr A Sulakshana &amp; Partners (formerly Dr Hughes &amp; Partners)</t>
  </si>
  <si>
    <t>E81047</t>
  </si>
  <si>
    <t>GOLDINGTON AVENUE SURGERY</t>
  </si>
  <si>
    <t>E81048</t>
  </si>
  <si>
    <t>BUTE HOUSE MEDICAL CENTRE</t>
  </si>
  <si>
    <t>E81049</t>
  </si>
  <si>
    <t>PRIORY MEDICAL PRACTICE</t>
  </si>
  <si>
    <t>E81050</t>
  </si>
  <si>
    <t>ASPLANDS MEDICAL CENTRE</t>
  </si>
  <si>
    <t>E81052</t>
  </si>
  <si>
    <t>Kirby Road Surgery</t>
  </si>
  <si>
    <t>E81057</t>
  </si>
  <si>
    <t xml:space="preserve">SAFFRON HEALTH PARTNERSHIP </t>
  </si>
  <si>
    <t>E81060</t>
  </si>
  <si>
    <t>LINDEN ROAD SURGERY</t>
  </si>
  <si>
    <t>E81061</t>
  </si>
  <si>
    <t>Dr COLLINS, CARRAGHER &amp; NEAL (Lower Standon)</t>
  </si>
  <si>
    <t>E81063</t>
  </si>
  <si>
    <t>CONWAY MEDICAL CENTRE</t>
  </si>
  <si>
    <t>E81064</t>
  </si>
  <si>
    <t>BRAMINGHAM PARK MEDICAL CENTRE (was Petros)</t>
  </si>
  <si>
    <t>E81065</t>
  </si>
  <si>
    <t>MEDINA MEDICAL CENTRE (caretaken)</t>
  </si>
  <si>
    <t>E81069</t>
  </si>
  <si>
    <t>CADDINGTON SURGERY</t>
  </si>
  <si>
    <t>E81073</t>
  </si>
  <si>
    <t>MEDICI MEDICAL PRACTICE</t>
  </si>
  <si>
    <t>E81074</t>
  </si>
  <si>
    <t>HOUGHTON CLOSE SURGERY</t>
  </si>
  <si>
    <t>E81076</t>
  </si>
  <si>
    <t>PASTURES WAY SURGERY</t>
  </si>
  <si>
    <t>E81077</t>
  </si>
  <si>
    <t>OLIVER STREET SURGERY</t>
  </si>
  <si>
    <t>E81612</t>
  </si>
  <si>
    <t>Dr MIRZA &amp; PARTNERS (The Green Surgery)</t>
  </si>
  <si>
    <t>E81615</t>
  </si>
  <si>
    <t>ASHBURNHAM ROAD SURGERY</t>
  </si>
  <si>
    <t>E81617</t>
  </si>
  <si>
    <t>ASHCROFT PRACTICE, THE</t>
  </si>
  <si>
    <t>E81631</t>
  </si>
  <si>
    <t>MALZEARD ROAD MEDICAL CENTRE</t>
  </si>
  <si>
    <t>E81632</t>
  </si>
  <si>
    <t>BARTON HILLS MEDICAL GROUP</t>
  </si>
  <si>
    <t>E81633</t>
  </si>
  <si>
    <t>NEVILLE ROAD SURGERY</t>
  </si>
  <si>
    <t>E81635</t>
  </si>
  <si>
    <t>EASTGATE SURGERY</t>
  </si>
  <si>
    <t>E82001</t>
  </si>
  <si>
    <t>ROTHSCHILD HOUSE SURGERY</t>
  </si>
  <si>
    <t>E82002</t>
  </si>
  <si>
    <t>WRAFTON HOUSE</t>
  </si>
  <si>
    <t>E82004</t>
  </si>
  <si>
    <t>HATFIELD ROAD SURGERY</t>
  </si>
  <si>
    <t>E82005</t>
  </si>
  <si>
    <t>STANMORE MEDICAL GROUP</t>
  </si>
  <si>
    <t>E82006</t>
  </si>
  <si>
    <t>LIMES SURGERY, THE</t>
  </si>
  <si>
    <t>E82007</t>
  </si>
  <si>
    <t>HANSCOMBE HOUSE SURGERY</t>
  </si>
  <si>
    <t>E82008</t>
  </si>
  <si>
    <t>NEVELLS ROAD SURGERY</t>
  </si>
  <si>
    <t>E82009</t>
  </si>
  <si>
    <t>LINCOLN HOUSE SURGERY</t>
  </si>
  <si>
    <t>E82012</t>
  </si>
  <si>
    <t>FAIRBROOK MEDICAL CENTRE</t>
  </si>
  <si>
    <t>E82013</t>
  </si>
  <si>
    <t>BRIDGEWATER SURGERIES  (merger Coach House &amp; Park End)</t>
  </si>
  <si>
    <t xml:space="preserve">E82014 </t>
  </si>
  <si>
    <t>LODGE SURGERY, THE</t>
  </si>
  <si>
    <t>E82015</t>
  </si>
  <si>
    <t>SUTHERGREY HOUSE MEDICAL CENTRE</t>
  </si>
  <si>
    <t>E82017</t>
  </si>
  <si>
    <t>GARSTON MEDICAL CENTRE</t>
  </si>
  <si>
    <t>E82018</t>
  </si>
  <si>
    <t>LISTER HOUSE SURGERY - HATFIELD</t>
  </si>
  <si>
    <t>E82019</t>
  </si>
  <si>
    <t>BRIDGE COTTAGE SURGERY</t>
  </si>
  <si>
    <t>E82020</t>
  </si>
  <si>
    <t>CONSULTING ROOMS, THE</t>
  </si>
  <si>
    <t>E82021</t>
  </si>
  <si>
    <t>MUCH HADHAM HEALTH CENTRE</t>
  </si>
  <si>
    <t>E82022</t>
  </si>
  <si>
    <t>FERNVILLE</t>
  </si>
  <si>
    <t>E82023</t>
  </si>
  <si>
    <t>BURVILL HOUSE SURGERY</t>
  </si>
  <si>
    <t>E82024</t>
  </si>
  <si>
    <t>WALLACE HOUSE SURGERY</t>
  </si>
  <si>
    <t>E82027</t>
  </si>
  <si>
    <t>PARKFIELD MEDICAL CENTRE</t>
  </si>
  <si>
    <t>E82031</t>
  </si>
  <si>
    <t>MALTINGS  SURGERY, THE - ST. ALBANS</t>
  </si>
  <si>
    <t>E82032</t>
  </si>
  <si>
    <t>BENNETTS END SURGERY</t>
  </si>
  <si>
    <t>E82035</t>
  </si>
  <si>
    <t>KNEBWORTH SURGERY</t>
  </si>
  <si>
    <t>E82037</t>
  </si>
  <si>
    <t>VILLAGE SURGERY, THE</t>
  </si>
  <si>
    <t>E82038</t>
  </si>
  <si>
    <t>PUCKERIDGE &amp; STANDON SURGERY</t>
  </si>
  <si>
    <t>E82040</t>
  </si>
  <si>
    <t>PEARTREE GROUP PRACTICE</t>
  </si>
  <si>
    <t>E82041</t>
  </si>
  <si>
    <t>GARDEN CITY PRACTICE, THE - WGC</t>
  </si>
  <si>
    <t>E82042</t>
  </si>
  <si>
    <t>ABBEY ROAD SURGERY</t>
  </si>
  <si>
    <t>E82043</t>
  </si>
  <si>
    <t>SCHOPWICK SURGERY</t>
  </si>
  <si>
    <t>E82044</t>
  </si>
  <si>
    <t>PORTMILL SURGERY</t>
  </si>
  <si>
    <t>E82045</t>
  </si>
  <si>
    <t>Watford Health Centre (merged with Cassio 01/04/20</t>
  </si>
  <si>
    <t>E82046</t>
  </si>
  <si>
    <t>VINE HOUSE HEALTH CENTRE</t>
  </si>
  <si>
    <t>E82048</t>
  </si>
  <si>
    <t>THEOBALD CENTRE MEDICAL PRACTICE</t>
  </si>
  <si>
    <t>E82049</t>
  </si>
  <si>
    <t>BALDWINS LANE SURGERY</t>
  </si>
  <si>
    <t>E82050</t>
  </si>
  <si>
    <t>GROVEHILL MEDICAL CENTRE</t>
  </si>
  <si>
    <t>E82051</t>
  </si>
  <si>
    <t>EVEREST HOUSE SURGERY</t>
  </si>
  <si>
    <t>E82053</t>
  </si>
  <si>
    <t xml:space="preserve">BANCROFT MEDICAL CENTRE (was Courtenay Hse &amp; Orford Lodge) </t>
  </si>
  <si>
    <t>E82055</t>
  </si>
  <si>
    <t>MIDWAY SURGERY</t>
  </si>
  <si>
    <t>E82056</t>
  </si>
  <si>
    <t>SHEPHALL HEALTH CENTRE (SHEPHALL WAY)</t>
  </si>
  <si>
    <t>E82058</t>
  </si>
  <si>
    <t>POTTERELLS MEDICAL CENTRE</t>
  </si>
  <si>
    <t>E82059</t>
  </si>
  <si>
    <t>GRANGE STREET SURGERY</t>
  </si>
  <si>
    <t>E82060</t>
  </si>
  <si>
    <t>PARKBURY HOUSE SURGERY</t>
  </si>
  <si>
    <t>E82061</t>
  </si>
  <si>
    <t>AMWELL SURGERY</t>
  </si>
  <si>
    <t>E82062</t>
  </si>
  <si>
    <t>HALL GROVE GROUP PRACTICE</t>
  </si>
  <si>
    <t>E82063</t>
  </si>
  <si>
    <t>MAPLES HEALTH CENTRE, THE</t>
  </si>
  <si>
    <t>E82064</t>
  </si>
  <si>
    <t>CHORLEYWOOD HEALTH CENTRE</t>
  </si>
  <si>
    <t>E82066</t>
  </si>
  <si>
    <t>HAVERFIELD SURGERY</t>
  </si>
  <si>
    <t>E82067</t>
  </si>
  <si>
    <t>CHURCH STREET PARTNERSHIP (B/S)</t>
  </si>
  <si>
    <t>E82068</t>
  </si>
  <si>
    <t>GADE SURGERY</t>
  </si>
  <si>
    <t>E82069</t>
  </si>
  <si>
    <t>ELMS SURGERY, THE</t>
  </si>
  <si>
    <t>E82070</t>
  </si>
  <si>
    <t>WOODHALL FARM MEDICAL CENTRE</t>
  </si>
  <si>
    <t>E82071</t>
  </si>
  <si>
    <t>ELMS MEDICAL PRACTICE, THE</t>
  </si>
  <si>
    <t>E82072</t>
  </si>
  <si>
    <t>The Royston Health Centre Practice</t>
  </si>
  <si>
    <t>E82073</t>
  </si>
  <si>
    <t>MANOR VIEW PRACTICE (merged with CALLOWLAND 1/2/19)</t>
  </si>
  <si>
    <t>E82074</t>
  </si>
  <si>
    <t>SOUTH STREET SURGERY</t>
  </si>
  <si>
    <t>E82075</t>
  </si>
  <si>
    <t>REGAL CHAMBERS SURGERY</t>
  </si>
  <si>
    <t>E82077</t>
  </si>
  <si>
    <t>DAVENPORT HOUSE SURGERY</t>
  </si>
  <si>
    <t>E82078</t>
  </si>
  <si>
    <t>HIGHVIEW MEDICAL CENTRE</t>
  </si>
  <si>
    <t>E82079</t>
  </si>
  <si>
    <t>CROMWELL &amp; WORMLEY MEDICAL CENTRES</t>
  </si>
  <si>
    <t>E82081</t>
  </si>
  <si>
    <t>CUFFLEY &amp; GOFFS OAK MEDICAL CENTRE</t>
  </si>
  <si>
    <t>E82082</t>
  </si>
  <si>
    <t>BIRCHWOOD SURGERY</t>
  </si>
  <si>
    <t>E82083</t>
  </si>
  <si>
    <t>COLNE PRACTICE, THE</t>
  </si>
  <si>
    <t>E82084</t>
  </si>
  <si>
    <t>HARVEY GROUP PRACTICE</t>
  </si>
  <si>
    <t>E82085</t>
  </si>
  <si>
    <t>RED HOUSE GROUP, THE</t>
  </si>
  <si>
    <t>E82086</t>
  </si>
  <si>
    <t>KING GEORGE SURGERY</t>
  </si>
  <si>
    <t>E82088</t>
  </si>
  <si>
    <t>HAILEY VIEW SURGERY</t>
  </si>
  <si>
    <t>E82089</t>
  </si>
  <si>
    <t>CHELLS SURGERY</t>
  </si>
  <si>
    <t>E82090</t>
  </si>
  <si>
    <t>PARK LANE SURGERY</t>
  </si>
  <si>
    <t>E82091</t>
  </si>
  <si>
    <t>PARKWOOD SURGERY</t>
  </si>
  <si>
    <t>E82092</t>
  </si>
  <si>
    <t>DOLPHIN HOUSE SURGERY</t>
  </si>
  <si>
    <t>E82093</t>
  </si>
  <si>
    <t>BEDWELL &amp; ROEBUCK SURGERY</t>
  </si>
  <si>
    <t>E82094</t>
  </si>
  <si>
    <t>MANOR STREET SURGERY</t>
  </si>
  <si>
    <t>E82096</t>
  </si>
  <si>
    <t>SHEEPCOT MEDICAL CENTRE</t>
  </si>
  <si>
    <t>E82098</t>
  </si>
  <si>
    <t>ANNANDALE SURGERY</t>
  </si>
  <si>
    <t>E82099</t>
  </si>
  <si>
    <t>BALDOCK SURGERY, THE</t>
  </si>
  <si>
    <t>E82100</t>
  </si>
  <si>
    <t>CENTRAL SURGERY</t>
  </si>
  <si>
    <t>E82102</t>
  </si>
  <si>
    <t>New River Health   (was Church Street Ware and Castlegate)</t>
  </si>
  <si>
    <t>E82104</t>
  </si>
  <si>
    <t xml:space="preserve">SOLLERSHOTT SURGERY, THE </t>
  </si>
  <si>
    <t>E82105</t>
  </si>
  <si>
    <t>ABBOTSWOOD MEDICAL CENTRE</t>
  </si>
  <si>
    <t>E82106</t>
  </si>
  <si>
    <t>NEW ROAD SURGERY</t>
  </si>
  <si>
    <t>E82107</t>
  </si>
  <si>
    <t>Summerfield Health Centre (was Lattimore &amp; Village)</t>
  </si>
  <si>
    <t>E82111</t>
  </si>
  <si>
    <t>SYMONDS GREEN HEALTH CENTRE</t>
  </si>
  <si>
    <t>E82113</t>
  </si>
  <si>
    <t>COLNEY MEDICAL PRACTICE</t>
  </si>
  <si>
    <t>E82115</t>
  </si>
  <si>
    <t>STOCKWELL LODGE MEDICAL CENTRE</t>
  </si>
  <si>
    <t>E82117</t>
  </si>
  <si>
    <t>GROVE MEDICAL CENTRE, THE</t>
  </si>
  <si>
    <t>E82121</t>
  </si>
  <si>
    <t>WATTON PLACE CLINIC</t>
  </si>
  <si>
    <t>E82123</t>
  </si>
  <si>
    <t>WARDEN LODGE MEDICAL PRACTICE</t>
  </si>
  <si>
    <t>E82124</t>
  </si>
  <si>
    <t>ATTENBOROUGH SURGERY, (Bushey Medical Centre)</t>
  </si>
  <si>
    <t>E82129</t>
  </si>
  <si>
    <t>The Nap (Kings Langley Surgery)</t>
  </si>
  <si>
    <t>E82130</t>
  </si>
  <si>
    <t>BUNTINGFORD MEDICAL CENTRE</t>
  </si>
  <si>
    <t>E82132</t>
  </si>
  <si>
    <t>Roysia Surgery</t>
  </si>
  <si>
    <t>E82133</t>
  </si>
  <si>
    <t>HIGH STREET SURGERY, THE</t>
  </si>
  <si>
    <t>E82626</t>
  </si>
  <si>
    <t>WHITWELL SURGERY</t>
  </si>
  <si>
    <t>E82638</t>
  </si>
  <si>
    <t>STANHOPE SURGERY</t>
  </si>
  <si>
    <t>E82640</t>
  </si>
  <si>
    <t>HIGHFIELD SURGERY</t>
  </si>
  <si>
    <t>E82643</t>
  </si>
  <si>
    <t>ARCHWAY SURGERY</t>
  </si>
  <si>
    <t>E82644</t>
  </si>
  <si>
    <t>COLERIDGE HOUSE MEDICAL CENTRE</t>
  </si>
  <si>
    <t>E82652</t>
  </si>
  <si>
    <t>GOSSOMS END SURGERY</t>
  </si>
  <si>
    <t>E82654</t>
  </si>
  <si>
    <t>Helix Medical centre</t>
  </si>
  <si>
    <t>E82655</t>
  </si>
  <si>
    <t>SOUTH OXHEY SURGERY</t>
  </si>
  <si>
    <t>E82657</t>
  </si>
  <si>
    <t>LITTLE BUSHEY SURGERY</t>
  </si>
  <si>
    <t>E82661</t>
  </si>
  <si>
    <t>GARDEN CITY SURGERY- LET</t>
  </si>
  <si>
    <t>F81001</t>
  </si>
  <si>
    <t>Dr Khan and Partners</t>
  </si>
  <si>
    <t>F81003</t>
  </si>
  <si>
    <t>Carnarvon Medical Centre</t>
  </si>
  <si>
    <t>F81004</t>
  </si>
  <si>
    <t>The Eden Surgeries</t>
  </si>
  <si>
    <t>F81006</t>
  </si>
  <si>
    <t xml:space="preserve">Clayhill Medical Practice </t>
  </si>
  <si>
    <t>F81007</t>
  </si>
  <si>
    <t>The Puzey Family Practice</t>
  </si>
  <si>
    <t>F81009</t>
  </si>
  <si>
    <t>The Gold Street Surgery</t>
  </si>
  <si>
    <t>F81010</t>
  </si>
  <si>
    <t>Aveley Medical Centre</t>
  </si>
  <si>
    <t>F81011</t>
  </si>
  <si>
    <t>Kelvedon &amp; Feering Health Centre</t>
  </si>
  <si>
    <t>F81012</t>
  </si>
  <si>
    <t>Mersea Island Medical Practice</t>
  </si>
  <si>
    <t>F81013</t>
  </si>
  <si>
    <t>Western Road (Dr S Butler &amp; Partners)</t>
  </si>
  <si>
    <t>F81014</t>
  </si>
  <si>
    <t>Church Lane Surgery</t>
  </si>
  <si>
    <t>F81015</t>
  </si>
  <si>
    <t>Crocus Medical Practice</t>
  </si>
  <si>
    <t>F81017</t>
  </si>
  <si>
    <t>Walton Medical Centre</t>
  </si>
  <si>
    <t>F81019</t>
  </si>
  <si>
    <t>Mayflower Medical Centre</t>
  </si>
  <si>
    <t>F81020</t>
  </si>
  <si>
    <t>Freshford Practice</t>
  </si>
  <si>
    <t>F81021</t>
  </si>
  <si>
    <t>Great Bentley Surgery (The Hollies)</t>
  </si>
  <si>
    <t>F81022</t>
  </si>
  <si>
    <t>Longfield Medical Centre</t>
  </si>
  <si>
    <t>F81023</t>
  </si>
  <si>
    <t>Beechwood Surgery</t>
  </si>
  <si>
    <t>F81024</t>
  </si>
  <si>
    <t>Dickens Place Surgery</t>
  </si>
  <si>
    <t>F81025</t>
  </si>
  <si>
    <t>Kingswood Medical Centre</t>
  </si>
  <si>
    <t>F81026</t>
  </si>
  <si>
    <t xml:space="preserve">Caradoc Surgery </t>
  </si>
  <si>
    <t>F81027</t>
  </si>
  <si>
    <t>Lister Medical Centre</t>
  </si>
  <si>
    <t>F81028</t>
  </si>
  <si>
    <t>Wivenhoe Surgery</t>
  </si>
  <si>
    <t>F81029</t>
  </si>
  <si>
    <t>The Knares Medical Practice</t>
  </si>
  <si>
    <t>F81030</t>
  </si>
  <si>
    <t>Fern House Surgery</t>
  </si>
  <si>
    <t>F81031</t>
  </si>
  <si>
    <t>The Murree Medical Centre</t>
  </si>
  <si>
    <t>F81032</t>
  </si>
  <si>
    <t>Dr. P.A.Patel &amp; Partner</t>
  </si>
  <si>
    <t>F81034</t>
  </si>
  <si>
    <t>Newport GP Surgery</t>
  </si>
  <si>
    <t>F81036</t>
  </si>
  <si>
    <t>Robert Frew Medical Partners</t>
  </si>
  <si>
    <t>F81037</t>
  </si>
  <si>
    <t>East Lynne Medical Centre</t>
  </si>
  <si>
    <t>F81038</t>
  </si>
  <si>
    <t>Tile House Partnership</t>
  </si>
  <si>
    <t>F81040</t>
  </si>
  <si>
    <t>Stock Surgery</t>
  </si>
  <si>
    <t>F81041</t>
  </si>
  <si>
    <t>The London Road Surgery</t>
  </si>
  <si>
    <t>F81042</t>
  </si>
  <si>
    <t>Colchester Medical Practice</t>
  </si>
  <si>
    <t>F81043</t>
  </si>
  <si>
    <t>The Limes Medical Centre</t>
  </si>
  <si>
    <t>F81044</t>
  </si>
  <si>
    <t>Ardleigh Surgery</t>
  </si>
  <si>
    <t>F81045</t>
  </si>
  <si>
    <t>The New Surgery</t>
  </si>
  <si>
    <t>F81046</t>
  </si>
  <si>
    <t>Dr A Krishnan &amp; Partners</t>
  </si>
  <si>
    <t>F81047</t>
  </si>
  <si>
    <t>The Hamilton Practice</t>
  </si>
  <si>
    <t>F81048</t>
  </si>
  <si>
    <t>Loughton Health Centre</t>
  </si>
  <si>
    <t>F81049</t>
  </si>
  <si>
    <t>Ongar Health Centre</t>
  </si>
  <si>
    <t>F81051</t>
  </si>
  <si>
    <t>Third Avenue Doctors Surgery</t>
  </si>
  <si>
    <t>F81052</t>
  </si>
  <si>
    <t>St James Surgery</t>
  </si>
  <si>
    <t>F81053</t>
  </si>
  <si>
    <t>Stansted Surgery</t>
  </si>
  <si>
    <t>F81055</t>
  </si>
  <si>
    <t>Dr Ward &amp; Partners, Mount Avenue Surgery</t>
  </si>
  <si>
    <t>F81056</t>
  </si>
  <si>
    <t>Old Harlow Health Centre</t>
  </si>
  <si>
    <t>F81057</t>
  </si>
  <si>
    <t xml:space="preserve">Whitley House Surgery </t>
  </si>
  <si>
    <t>F81060</t>
  </si>
  <si>
    <t>Aegis Medical Centre</t>
  </si>
  <si>
    <t>F81061</t>
  </si>
  <si>
    <t>Dr Conner &amp; Partners</t>
  </si>
  <si>
    <t>F81062</t>
  </si>
  <si>
    <t>Chigwell Medical Centre</t>
  </si>
  <si>
    <t>F81065</t>
  </si>
  <si>
    <t>William Harvey Surgery</t>
  </si>
  <si>
    <t>F81066</t>
  </si>
  <si>
    <t>Greensward Surgery</t>
  </si>
  <si>
    <t>F81067</t>
  </si>
  <si>
    <t>Ambrose Group Practice</t>
  </si>
  <si>
    <t>F81068</t>
  </si>
  <si>
    <t>Elizabeth Courtauld Surgery</t>
  </si>
  <si>
    <t>F81069</t>
  </si>
  <si>
    <t>Winstree Medical Practice</t>
  </si>
  <si>
    <t>F81071</t>
  </si>
  <si>
    <t>Rivermead Gate Medical Centre</t>
  </si>
  <si>
    <t>F81072</t>
  </si>
  <si>
    <t>The High Street Surgery</t>
  </si>
  <si>
    <t>F81075</t>
  </si>
  <si>
    <t>The Hollies Surgery</t>
  </si>
  <si>
    <t>F81076</t>
  </si>
  <si>
    <t>Tollesbury Surgery</t>
  </si>
  <si>
    <t>F81078</t>
  </si>
  <si>
    <t>Church Langley Medical Practice</t>
  </si>
  <si>
    <t>F81080</t>
  </si>
  <si>
    <t>Billericay Medical Practice</t>
  </si>
  <si>
    <t>F81081</t>
  </si>
  <si>
    <t>Queensway Surgery Southend on Sea</t>
  </si>
  <si>
    <t>F81082</t>
  </si>
  <si>
    <t>Rigg Milner and Corringham Medical Centre</t>
  </si>
  <si>
    <t>F81083</t>
  </si>
  <si>
    <t>Beauchamp House Surgery</t>
  </si>
  <si>
    <t>F81085</t>
  </si>
  <si>
    <t>Dr A Naeem &amp; Partners</t>
  </si>
  <si>
    <t>F81086</t>
  </si>
  <si>
    <t>Dr Irlam</t>
  </si>
  <si>
    <t>F81087</t>
  </si>
  <si>
    <t>Mount Chambers Surgery</t>
  </si>
  <si>
    <t>F81088</t>
  </si>
  <si>
    <t>Southend Road Surgery</t>
  </si>
  <si>
    <t>F81089</t>
  </si>
  <si>
    <t>Wakering Medical Centre</t>
  </si>
  <si>
    <t>F81090</t>
  </si>
  <si>
    <t>Angel Lane Surgery</t>
  </si>
  <si>
    <t>F81091</t>
  </si>
  <si>
    <t>East Hill Surgery</t>
  </si>
  <si>
    <t>F81092</t>
  </si>
  <si>
    <t>Sooriakumaran V &amp; Partner</t>
  </si>
  <si>
    <t>F81095</t>
  </si>
  <si>
    <t>Abbey Field Medical Centre</t>
  </si>
  <si>
    <t>F81096</t>
  </si>
  <si>
    <t>Oaklands Surgery</t>
  </si>
  <si>
    <t>F81097</t>
  </si>
  <si>
    <t xml:space="preserve">Valkyrie Surgery </t>
  </si>
  <si>
    <t>F81098</t>
  </si>
  <si>
    <t>Writtle Surgery</t>
  </si>
  <si>
    <t>F81099</t>
  </si>
  <si>
    <t>Blackwater Medical Centre</t>
  </si>
  <si>
    <t>F81100</t>
  </si>
  <si>
    <t>The Beacon Health Group</t>
  </si>
  <si>
    <t>F81101</t>
  </si>
  <si>
    <t>Essex Way Surgery</t>
  </si>
  <si>
    <t>F81102</t>
  </si>
  <si>
    <t>Rockleigh Court Surgery</t>
  </si>
  <si>
    <t>F81104</t>
  </si>
  <si>
    <t>Chapel Street Surgery</t>
  </si>
  <si>
    <t>F81105</t>
  </si>
  <si>
    <t>Little Waltham &amp; Great Notley Surgeries</t>
  </si>
  <si>
    <t>F81106</t>
  </si>
  <si>
    <t>THE ROSS PRACTICE</t>
  </si>
  <si>
    <t>F81108</t>
  </si>
  <si>
    <t>Laindon Medical Group</t>
  </si>
  <si>
    <t>F81110</t>
  </si>
  <si>
    <t>Tilbury Medical Practice (College Health Ltd)</t>
  </si>
  <si>
    <t>F81111</t>
  </si>
  <si>
    <t>Elsenham Surgery</t>
  </si>
  <si>
    <t>F81112</t>
  </si>
  <si>
    <t>Highlands Surgery / Dr Houston &amp; Partners</t>
  </si>
  <si>
    <t>F81113</t>
  </si>
  <si>
    <t>Dr T Abela &amp; Partners</t>
  </si>
  <si>
    <t>F81114</t>
  </si>
  <si>
    <t>Baddow Village Surgery</t>
  </si>
  <si>
    <t>F81115</t>
  </si>
  <si>
    <t>Creffield Medical Group</t>
  </si>
  <si>
    <t>F81116</t>
  </si>
  <si>
    <t>Colne Medical Centre</t>
  </si>
  <si>
    <t>F81117</t>
  </si>
  <si>
    <t>Sutherland Lodge Surgery</t>
  </si>
  <si>
    <t>F81118</t>
  </si>
  <si>
    <t>John Tasker House Surgery</t>
  </si>
  <si>
    <t>F81119</t>
  </si>
  <si>
    <t>The Pump House Surgery</t>
  </si>
  <si>
    <t>F81120</t>
  </si>
  <si>
    <t>Nuffield House Surgery</t>
  </si>
  <si>
    <t>F81121</t>
  </si>
  <si>
    <t xml:space="preserve">Thorpe Bay Surgery </t>
  </si>
  <si>
    <t>F81122</t>
  </si>
  <si>
    <t>Chelmer Medical Partnership</t>
  </si>
  <si>
    <t>F81123</t>
  </si>
  <si>
    <t>Audley Mills Surgery</t>
  </si>
  <si>
    <t>F81125</t>
  </si>
  <si>
    <t>Church View Surgery</t>
  </si>
  <si>
    <t>F81126</t>
  </si>
  <si>
    <t>The Burnham Surgery</t>
  </si>
  <si>
    <t>F81128</t>
  </si>
  <si>
    <t>The Eastwood Group Practice</t>
  </si>
  <si>
    <t>F81130</t>
  </si>
  <si>
    <t>William Fisher Medical Centre</t>
  </si>
  <si>
    <t>F81131</t>
  </si>
  <si>
    <t>Thaxted Surgery</t>
  </si>
  <si>
    <t>F81132</t>
  </si>
  <si>
    <t>Blandford Medical Centre</t>
  </si>
  <si>
    <t>F81133</t>
  </si>
  <si>
    <t>Tiptree Medical Centre</t>
  </si>
  <si>
    <t>F81134</t>
  </si>
  <si>
    <t>Peartree Surgery</t>
  </si>
  <si>
    <t>F81136</t>
  </si>
  <si>
    <t>The Loughton Surgery</t>
  </si>
  <si>
    <t>F81137</t>
  </si>
  <si>
    <t xml:space="preserve">Orsett Surgery </t>
  </si>
  <si>
    <t>F81141</t>
  </si>
  <si>
    <t>Rowhedge and University of Essex Medical Practice</t>
  </si>
  <si>
    <t>F81142</t>
  </si>
  <si>
    <t xml:space="preserve">St George's Medical Practice </t>
  </si>
  <si>
    <t>F81144</t>
  </si>
  <si>
    <t>The Pall Mall Surgery</t>
  </si>
  <si>
    <t>F81147</t>
  </si>
  <si>
    <t>Dr N Kumar, Central Surgery</t>
  </si>
  <si>
    <t>F81149</t>
  </si>
  <si>
    <t>Sidney House &amp; The Laurels</t>
  </si>
  <si>
    <t>F81150</t>
  </si>
  <si>
    <t>Ballards Walk Surgery</t>
  </si>
  <si>
    <t>F81152</t>
  </si>
  <si>
    <t>Forest Practice</t>
  </si>
  <si>
    <t>F81153</t>
  </si>
  <si>
    <t>Hassengate Medical Centre</t>
  </si>
  <si>
    <t>F81155</t>
  </si>
  <si>
    <t>Balfour Medical Centre</t>
  </si>
  <si>
    <t>F81156</t>
  </si>
  <si>
    <t>Ranworth Surgery</t>
  </si>
  <si>
    <t>F81158</t>
  </si>
  <si>
    <t>Dr Nasahs Surgery</t>
  </si>
  <si>
    <t>F81159</t>
  </si>
  <si>
    <t>Southend Medical Centre</t>
  </si>
  <si>
    <t>F81163</t>
  </si>
  <si>
    <t>The New Folly Surgery</t>
  </si>
  <si>
    <t>F81164</t>
  </si>
  <si>
    <t>West Road Surgery</t>
  </si>
  <si>
    <t>F81165</t>
  </si>
  <si>
    <t>Palmerston Road Surgery</t>
  </si>
  <si>
    <t>F81169</t>
  </si>
  <si>
    <t>Kings Medical Centre</t>
  </si>
  <si>
    <t>F81170</t>
  </si>
  <si>
    <t>Kingsway Surgery</t>
  </si>
  <si>
    <t>F81173</t>
  </si>
  <si>
    <t>Douglas Grove Surgery</t>
  </si>
  <si>
    <t>F81176</t>
  </si>
  <si>
    <t>North Avenue Surgery</t>
  </si>
  <si>
    <t>F81177</t>
  </si>
  <si>
    <t>Neera Medical Centre</t>
  </si>
  <si>
    <t>F81181</t>
  </si>
  <si>
    <t>Acorns (NEPFT)</t>
  </si>
  <si>
    <t>F81183</t>
  </si>
  <si>
    <t>Dengie Medical Partnership</t>
  </si>
  <si>
    <t>F81184</t>
  </si>
  <si>
    <t>Abridge surgery</t>
  </si>
  <si>
    <t>F81186</t>
  </si>
  <si>
    <t>Felmores Medical Centre</t>
  </si>
  <si>
    <t>F81192</t>
  </si>
  <si>
    <t xml:space="preserve">Stifford Clays medical Practice </t>
  </si>
  <si>
    <t>F81193</t>
  </si>
  <si>
    <t>Witham health Centre</t>
  </si>
  <si>
    <t>F81197</t>
  </si>
  <si>
    <t>Sancta Maria Centre</t>
  </si>
  <si>
    <t>F81198</t>
  </si>
  <si>
    <t>The Surgery, Horndon on the Hill</t>
  </si>
  <si>
    <t>F81205</t>
  </si>
  <si>
    <t>The Surgery Canvey Island</t>
  </si>
  <si>
    <t>F81206</t>
  </si>
  <si>
    <t>Commonwealth Health Centre</t>
  </si>
  <si>
    <t>F81207</t>
  </si>
  <si>
    <t>Dr Bekas Medical Practice</t>
  </si>
  <si>
    <t>F81209</t>
  </si>
  <si>
    <t>The Shaftesbury Avenue Surgery</t>
  </si>
  <si>
    <t>F81211</t>
  </si>
  <si>
    <t>The Yadava Practice</t>
  </si>
  <si>
    <t>F81212</t>
  </si>
  <si>
    <t>Old Road Medical Practice</t>
  </si>
  <si>
    <t>F81213</t>
  </si>
  <si>
    <t>Thorpe-Le-Soken Surgery</t>
  </si>
  <si>
    <t>F81215</t>
  </si>
  <si>
    <t>Deal Tree Health Centre</t>
  </si>
  <si>
    <t>F81216</t>
  </si>
  <si>
    <t>The River Surgery</t>
  </si>
  <si>
    <t>F81218</t>
  </si>
  <si>
    <t>The Grays Surgery</t>
  </si>
  <si>
    <t>F81219</t>
  </si>
  <si>
    <t>Dell Medical Centre</t>
  </si>
  <si>
    <t>F81221</t>
  </si>
  <si>
    <t>Fronks Road Surgery</t>
  </si>
  <si>
    <t>F81222</t>
  </si>
  <si>
    <t>Queens Park Surgery</t>
  </si>
  <si>
    <t>F81223</t>
  </si>
  <si>
    <t xml:space="preserve">Dr S A Malik (Kent Elms health Centre) </t>
  </si>
  <si>
    <t>F81606</t>
  </si>
  <si>
    <t>Harewood Surgery</t>
  </si>
  <si>
    <t>F81613</t>
  </si>
  <si>
    <t xml:space="preserve">Dr Kumar &amp; Dr Sinha Practice </t>
  </si>
  <si>
    <t>F81618</t>
  </si>
  <si>
    <t>High Road Family Doctors</t>
  </si>
  <si>
    <t>F81619</t>
  </si>
  <si>
    <t>Sydenham House</t>
  </si>
  <si>
    <t>F81623</t>
  </si>
  <si>
    <t>Primecare Medical Centre</t>
  </si>
  <si>
    <t>F81632</t>
  </si>
  <si>
    <t>Dr S.A.Yasin</t>
  </si>
  <si>
    <t>F81633</t>
  </si>
  <si>
    <t>Lawford Surgery</t>
  </si>
  <si>
    <t>F81635</t>
  </si>
  <si>
    <t>Collingwood surgery</t>
  </si>
  <si>
    <t>F81636</t>
  </si>
  <si>
    <t>F81640</t>
  </si>
  <si>
    <t>Aryan Medical Centre</t>
  </si>
  <si>
    <t>F81641</t>
  </si>
  <si>
    <t>Milton Road Surgery</t>
  </si>
  <si>
    <t>F81645</t>
  </si>
  <si>
    <t>Rosevilla Surgery</t>
  </si>
  <si>
    <t>F81649</t>
  </si>
  <si>
    <t xml:space="preserve">Drs Palacin </t>
  </si>
  <si>
    <t>F81651</t>
  </si>
  <si>
    <t>South Green Surgery</t>
  </si>
  <si>
    <t>F81652</t>
  </si>
  <si>
    <t>Medic House</t>
  </si>
  <si>
    <t>F81656</t>
  </si>
  <si>
    <t>Dr S Lal Vashisht Warrior Square</t>
  </si>
  <si>
    <t>F81665</t>
  </si>
  <si>
    <t>Chelmer Village Surgery</t>
  </si>
  <si>
    <t>F81666</t>
  </si>
  <si>
    <t>Noakbridge Medical Centre</t>
  </si>
  <si>
    <t>F81669</t>
  </si>
  <si>
    <t xml:space="preserve">The Derry Court Medical Practice </t>
  </si>
  <si>
    <t>F81674</t>
  </si>
  <si>
    <t>Wyncroft Surgery</t>
  </si>
  <si>
    <t>F81675</t>
  </si>
  <si>
    <t>The Practice Leecon &amp; Hawkwell</t>
  </si>
  <si>
    <t>F81679</t>
  </si>
  <si>
    <t>Highwoods Surgery</t>
  </si>
  <si>
    <t>F81681</t>
  </si>
  <si>
    <t>Green Elms Medical Centre</t>
  </si>
  <si>
    <t>F81683</t>
  </si>
  <si>
    <t>Blyth's Meadow Surgery</t>
  </si>
  <si>
    <t>F81684</t>
  </si>
  <si>
    <t>North Shoebury Surgery</t>
  </si>
  <si>
    <t>F81690</t>
  </si>
  <si>
    <t>Ashingdon Medical Centre</t>
  </si>
  <si>
    <t>F81696</t>
  </si>
  <si>
    <t>The Leigh Surgery</t>
  </si>
  <si>
    <t>F81697</t>
  </si>
  <si>
    <t>Sorrells Surgery</t>
  </si>
  <si>
    <t>F81700</t>
  </si>
  <si>
    <t>Canvey Village Surgery</t>
  </si>
  <si>
    <t>F81704</t>
  </si>
  <si>
    <t>Downhall Park Surgery</t>
  </si>
  <si>
    <t>F81707</t>
  </si>
  <si>
    <t>Fryerns Medical Centre</t>
  </si>
  <si>
    <t>F81708</t>
  </si>
  <si>
    <t>Sai Medical Centre</t>
  </si>
  <si>
    <t>F81711</t>
  </si>
  <si>
    <t>Knights Surgery</t>
  </si>
  <si>
    <t>F81713</t>
  </si>
  <si>
    <t>Benfleet Surgery</t>
  </si>
  <si>
    <t>F81716</t>
  </si>
  <si>
    <t>Tollgate Practice</t>
  </si>
  <si>
    <t>F81725</t>
  </si>
  <si>
    <t>Maynard Court Surgery</t>
  </si>
  <si>
    <t>F81729</t>
  </si>
  <si>
    <t>Matching Green Surgery</t>
  </si>
  <si>
    <t>F81730</t>
  </si>
  <si>
    <t>Coggeshall Surgery</t>
  </si>
  <si>
    <t>F81732</t>
  </si>
  <si>
    <t>Swanwood Partnership</t>
  </si>
  <si>
    <t>F81737</t>
  </si>
  <si>
    <t>The Highwood Surgery</t>
  </si>
  <si>
    <t>F81739</t>
  </si>
  <si>
    <t>The Island Surgery</t>
  </si>
  <si>
    <t>F81740</t>
  </si>
  <si>
    <t>The Community Practice</t>
  </si>
  <si>
    <t>F81741</t>
  </si>
  <si>
    <t>North Clacton Medical Group (was Crusader Surgery)</t>
  </si>
  <si>
    <t>F81744</t>
  </si>
  <si>
    <t>Dr Ng &amp; Partner (Scott Park Surgery)</t>
  </si>
  <si>
    <t>F81746</t>
  </si>
  <si>
    <t>Bluebell Surgery</t>
  </si>
  <si>
    <t>F81749</t>
  </si>
  <si>
    <t>Market Square Surgery</t>
  </si>
  <si>
    <t>F81751</t>
  </si>
  <si>
    <t>The Trinity Medical Practice</t>
  </si>
  <si>
    <t>F81757</t>
  </si>
  <si>
    <t>Riverside Health Centre</t>
  </si>
  <si>
    <t>K82003</t>
  </si>
  <si>
    <t>WOLVERTON HEALTH CENTRE</t>
  </si>
  <si>
    <t>K82009</t>
  </si>
  <si>
    <t>STONY MEDICAL CENTRE</t>
  </si>
  <si>
    <t>K82013</t>
  </si>
  <si>
    <t>RED HOUSE SURGERY</t>
  </si>
  <si>
    <t>K82015</t>
  </si>
  <si>
    <t>PARKSIDE MEDICAL CENTRE</t>
  </si>
  <si>
    <t>K82016</t>
  </si>
  <si>
    <t>NEWPORT PAGNELL MEDICAL CENTRE</t>
  </si>
  <si>
    <t>K82025</t>
  </si>
  <si>
    <t>SOVEREIGN MEDICAL CENTRE</t>
  </si>
  <si>
    <t>K82026</t>
  </si>
  <si>
    <t>WHADDON MEDICAL CENTRE</t>
  </si>
  <si>
    <t>K82027</t>
  </si>
  <si>
    <t xml:space="preserve">PURBECK HEALTH CENTRE </t>
  </si>
  <si>
    <t>K82032</t>
  </si>
  <si>
    <t>OAKRIDGE PARK MEDICAL CENTRE</t>
  </si>
  <si>
    <t>K82039</t>
  </si>
  <si>
    <t>BEDFORD STREET SURGERY</t>
  </si>
  <si>
    <t>K82054</t>
  </si>
  <si>
    <t>ASHFIELD MEDICAL CENTRE</t>
  </si>
  <si>
    <t>K82057</t>
  </si>
  <si>
    <t>COBBS GARDEN SURGERY</t>
  </si>
  <si>
    <t>K82059</t>
  </si>
  <si>
    <t>WESTFIELD ROAD SURGERY</t>
  </si>
  <si>
    <t>K82060</t>
  </si>
  <si>
    <t>NEATH HILL HEALTH CENTRE</t>
  </si>
  <si>
    <t>K82064</t>
  </si>
  <si>
    <t>FISHERMEAD MEDICAL CENTRE</t>
  </si>
  <si>
    <t>K82065</t>
  </si>
  <si>
    <t>CENTRAL MILTON KEYNES MEDICAL CENTRE</t>
  </si>
  <si>
    <t>K82067</t>
  </si>
  <si>
    <t>HILLTOPS MEDICAL CENTRE</t>
  </si>
  <si>
    <t>K82074</t>
  </si>
  <si>
    <t>KINGFISHER SURGERY</t>
  </si>
  <si>
    <t>K82076</t>
  </si>
  <si>
    <t>WATLING VALE MEDICAL CENTRE, THE</t>
  </si>
  <si>
    <t>K82610</t>
  </si>
  <si>
    <t>GROVE SURGERY , THE</t>
  </si>
  <si>
    <t>K82615</t>
  </si>
  <si>
    <t>WALNUT TREE HEALTH CENTRE</t>
  </si>
  <si>
    <t>K82617</t>
  </si>
  <si>
    <t>STONEDEAN PRACTICE, THE</t>
  </si>
  <si>
    <t>K82631</t>
  </si>
  <si>
    <t>MILTON KEYNES VILLAGE PRACTICE</t>
  </si>
  <si>
    <t>K82633</t>
  </si>
  <si>
    <t>WESTCROFT HEALTH CENTRE</t>
  </si>
  <si>
    <t>K83017</t>
  </si>
  <si>
    <t>Wansford &amp; Kings Cliffe Practice</t>
  </si>
  <si>
    <t>K83023</t>
  </si>
  <si>
    <t>Oundle Medical Practice</t>
  </si>
  <si>
    <t>Y00033</t>
  </si>
  <si>
    <t>Purfleet Care Centre</t>
  </si>
  <si>
    <t>Y00056</t>
  </si>
  <si>
    <t xml:space="preserve">Cambridge Access Surgery </t>
  </si>
  <si>
    <t>Y00185</t>
  </si>
  <si>
    <t>Cathedral Medical Centre</t>
  </si>
  <si>
    <t>Y00260</t>
  </si>
  <si>
    <t>ARLESEY MEDICAL CENTRE</t>
  </si>
  <si>
    <t>Y00293</t>
  </si>
  <si>
    <t>Hedingham Medical Centre</t>
  </si>
  <si>
    <t>Y00297</t>
  </si>
  <si>
    <t>Y00328</t>
  </si>
  <si>
    <t>GOLDINGTON RD SURGERY (No 12)</t>
  </si>
  <si>
    <t>Y00469</t>
  </si>
  <si>
    <t>Dr Sims and Partners</t>
  </si>
  <si>
    <t>Y00486</t>
  </si>
  <si>
    <t>Botolph Bridge Community Health Centre</t>
  </si>
  <si>
    <t>Y00522</t>
  </si>
  <si>
    <t>VILLAGE MEDICAL CENTRE, THE (GREAT DENHAM)</t>
  </si>
  <si>
    <t>Y00560</t>
  </si>
  <si>
    <t>WOOTTON VALE HEALTHY LIVING CENTRE - MACKENZIE</t>
  </si>
  <si>
    <t>Y00561</t>
  </si>
  <si>
    <t>SHORTSTOWN SURGERY</t>
  </si>
  <si>
    <t>Y00589</t>
  </si>
  <si>
    <t>Greenwood Surgery</t>
  </si>
  <si>
    <t>Y00758</t>
  </si>
  <si>
    <t>Dr Arayomi</t>
  </si>
  <si>
    <t>Y00774</t>
  </si>
  <si>
    <t>Brandon Medical Practice</t>
  </si>
  <si>
    <t>Y00999</t>
  </si>
  <si>
    <t>Oddfellows Hall Health Centre and St Clements Health Centre</t>
  </si>
  <si>
    <t>Y01165</t>
  </si>
  <si>
    <t>Pathfinder Practice</t>
  </si>
  <si>
    <t>Y01297</t>
  </si>
  <si>
    <t>Beacon House Ministries</t>
  </si>
  <si>
    <t>Y01690</t>
  </si>
  <si>
    <t>School Lane PMS Practice</t>
  </si>
  <si>
    <t>Y01794</t>
  </si>
  <si>
    <t>Ravenswood Medical Practice</t>
  </si>
  <si>
    <t>Y01924</t>
  </si>
  <si>
    <t>SAWBRIDGEWORTH Medical Services</t>
  </si>
  <si>
    <t>Y02177</t>
  </si>
  <si>
    <t>The Practice Northumberland Avenue</t>
  </si>
  <si>
    <t>Y02332</t>
  </si>
  <si>
    <t>KINGSWAY HEALTH CENTRE</t>
  </si>
  <si>
    <t>Y02463</t>
  </si>
  <si>
    <t>TOWN CENTRE SURGERY &amp; Walk in,</t>
  </si>
  <si>
    <t>Y02611</t>
  </si>
  <si>
    <t>North Chelmsford NHS Healthcare Centre</t>
  </si>
  <si>
    <t>Y02639</t>
  </si>
  <si>
    <t>SPRING HOUSE MEDICAL CENTRE</t>
  </si>
  <si>
    <t>Y02646</t>
  </si>
  <si>
    <t>Turner Road Surgery (was North Colchester Healthcare Centre)</t>
  </si>
  <si>
    <t>Y02707</t>
  </si>
  <si>
    <t>St Luke's Health Centre</t>
  </si>
  <si>
    <t>Y02751</t>
  </si>
  <si>
    <t>Norwich Practices Health Centre</t>
  </si>
  <si>
    <t>Y02769</t>
  </si>
  <si>
    <t xml:space="preserve">St Neots Health Centre </t>
  </si>
  <si>
    <t>Y02807</t>
  </si>
  <si>
    <t>Thurrock Health Centre</t>
  </si>
  <si>
    <t>Y02900</t>
  </si>
  <si>
    <t>BROOKLANDS HEALTH CENTRE (formally Broughton Gate)</t>
  </si>
  <si>
    <t>Y03052</t>
  </si>
  <si>
    <t xml:space="preserve">Langdon Hills Medical Centre </t>
  </si>
  <si>
    <t>Y03222</t>
  </si>
  <si>
    <t>St John's Surgery</t>
  </si>
  <si>
    <t>Y03595</t>
  </si>
  <si>
    <t>Beechcroft and Old Palace Surgeries</t>
  </si>
  <si>
    <t>Y05023</t>
  </si>
  <si>
    <t>Silver End Surgery</t>
  </si>
  <si>
    <t>Y05197</t>
  </si>
  <si>
    <t>Mk Health Extra</t>
  </si>
  <si>
    <t>Y05291</t>
  </si>
  <si>
    <t>Toftwood Medical centre</t>
  </si>
  <si>
    <t>Y05625</t>
  </si>
  <si>
    <t>BB Healthcare Solutions Ltd</t>
  </si>
  <si>
    <t>Y06095</t>
  </si>
  <si>
    <t>The Hertfordshire Special Allocation Scheme</t>
  </si>
  <si>
    <t>Y06275</t>
  </si>
  <si>
    <t>Nelson Medical Centre</t>
  </si>
  <si>
    <t>Y06389</t>
  </si>
  <si>
    <t>SAS MID AND SOUTH STP - Commisceo Primary Care Solutions Ltd</t>
  </si>
  <si>
    <t>Y06499</t>
  </si>
  <si>
    <t>SAS Suffolk &amp; NE Essex STP &amp; Norfolk &amp; Waveney STP - Health Outreach</t>
  </si>
  <si>
    <t>Y06810</t>
  </si>
  <si>
    <t>WHITEHOUSE HEALTH CENTRE</t>
  </si>
  <si>
    <t>Y07016</t>
  </si>
  <si>
    <t>SAS WEST ESSEX - Commisceo Primary Care Solutions Ltd</t>
  </si>
  <si>
    <t>Y07024</t>
  </si>
  <si>
    <t>SAS C&amp;P – MKGP PLUS LTD</t>
  </si>
  <si>
    <t>Y07025</t>
  </si>
  <si>
    <t>Park Medical Centre</t>
  </si>
  <si>
    <t>Y07040</t>
  </si>
  <si>
    <t>SAS BLMK - Medicus Health Partners</t>
  </si>
  <si>
    <t>Y07057</t>
  </si>
  <si>
    <t>Bretton</t>
  </si>
  <si>
    <t>Y07059</t>
  </si>
  <si>
    <t>Nene Valley &amp; Hodgson</t>
  </si>
  <si>
    <t>Y07060</t>
  </si>
  <si>
    <t>Thomas Walker &amp; Westgate Medical Practice</t>
  </si>
  <si>
    <t>6IN10010</t>
  </si>
  <si>
    <t>MMRV010</t>
  </si>
  <si>
    <t>MMRV011</t>
  </si>
  <si>
    <t>MMRV012</t>
  </si>
  <si>
    <t>MMRV013</t>
  </si>
  <si>
    <t>MMRV008</t>
  </si>
  <si>
    <t>MMRV009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</si>
</sst>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scheme val="minor"/>
    </font>
    <font>
      <sz val="10"/>
      <color theme="1"/>
      <name val="Calibri"/>
    </font>
    <font>
      <b/>
      <sz val="18"/>
      <color theme="0"/>
      <name val="Calibri"/>
    </font>
    <font>
      <sz val="11"/>
      <name val="Calibri"/>
    </font>
    <font>
      <sz val="10"/>
      <color rgb="FFFF0000"/>
      <name val="Calibri"/>
    </font>
    <font>
      <b/>
      <sz val="18"/>
      <color rgb="FFFF0000"/>
      <name val="Calibri"/>
    </font>
    <font>
      <b/>
      <sz val="18"/>
      <color theme="1"/>
      <name val="Calibri"/>
    </font>
    <font>
      <b/>
      <sz val="10"/>
      <color theme="1"/>
      <name val="Calibri"/>
    </font>
    <font>
      <i/>
      <sz val="10"/>
      <color theme="1"/>
      <name val="Calibri"/>
    </font>
    <font>
      <b/>
      <i/>
      <sz val="10"/>
      <color theme="1"/>
      <name val="Calibri"/>
    </font>
    <font>
      <sz val="10"/>
      <color rgb="FF666666"/>
      <name val="Verdana"/>
    </font>
    <font>
      <u/>
      <sz val="11"/>
      <color theme="10"/>
      <name val="Calibri"/>
    </font>
    <font>
      <b/>
      <sz val="16"/>
      <color theme="1"/>
      <name val="Calibri"/>
    </font>
    <font>
      <b/>
      <sz val="11"/>
      <color theme="1"/>
      <name val="Calibri"/>
    </font>
    <font>
      <sz val="11"/>
      <color theme="1"/>
      <name val="Calibri"/>
    </font>
    <font>
      <i/>
      <sz val="11"/>
      <color theme="1"/>
      <name val="Calibri"/>
    </font>
    <font>
      <i/>
      <sz val="12"/>
      <color theme="1"/>
      <name val="Calibri"/>
    </font>
    <font>
      <i/>
      <sz val="14"/>
      <color theme="1"/>
      <name val="Calibri"/>
    </font>
    <font>
      <b/>
      <sz val="12"/>
      <color theme="0"/>
      <name val="Calibri"/>
    </font>
    <font>
      <sz val="12"/>
      <color theme="1"/>
      <name val="Calibri"/>
    </font>
    <font>
      <b/>
      <sz val="12"/>
      <color rgb="FFFF0000"/>
      <name val="Calibri"/>
    </font>
    <font>
      <b/>
      <sz val="14"/>
      <color theme="1"/>
      <name val="Calibri"/>
    </font>
    <font>
      <b/>
      <sz val="16"/>
      <color rgb="FFFF0000"/>
      <name val="Calibri"/>
    </font>
    <font>
      <b/>
      <sz val="14"/>
      <color rgb="FFFF0000"/>
      <name val="Calibri"/>
    </font>
    <font>
      <i/>
      <sz val="10"/>
      <color rgb="FFFF0000"/>
      <name val="Calibri"/>
    </font>
    <font>
      <b/>
      <i/>
      <u/>
      <sz val="12"/>
      <color theme="1"/>
      <name val="Calibri"/>
    </font>
    <font>
      <b/>
      <u/>
      <sz val="11"/>
      <color theme="1"/>
      <name val="Calibri"/>
    </font>
    <font>
      <b/>
      <i/>
      <sz val="11"/>
      <color theme="1"/>
      <name val="Calibri"/>
    </font>
    <font>
      <sz val="11"/>
      <color theme="1"/>
      <name val="Calibri"/>
      <scheme val="minor"/>
    </font>
    <font>
      <u/>
      <sz val="11"/>
      <color theme="10"/>
      <name val="Calibri"/>
      <scheme val="minor"/>
    </font>
    <font>
      <sz val="12"/>
      <color theme="1"/>
      <name val="Calibri"/>
      <family val="2"/>
    </font>
    <font>
      <sz val="10"/>
      <color theme="1"/>
      <name val="Calibri"/>
      <family val="2"/>
    </font>
    <font>
      <u/>
      <sz val="11"/>
      <color theme="10"/>
      <name val="Calibri"/>
      <family val="2"/>
    </font>
  </fonts>
  <fills count="7">
    <fill>
      <patternFill patternType="none"/>
    </fill>
    <fill>
      <patternFill patternType="gray125"/>
    </fill>
    <fill>
      <patternFill patternType="solid">
        <fgColor rgb="FFFFC000"/>
        <bgColor rgb="FFFFC000"/>
      </patternFill>
    </fill>
    <fill>
      <patternFill patternType="solid">
        <fgColor rgb="FFBDD6EE"/>
        <bgColor rgb="FFBDD6EE"/>
      </patternFill>
    </fill>
    <fill>
      <patternFill patternType="solid">
        <fgColor rgb="FF002060"/>
        <bgColor rgb="FF002060"/>
      </patternFill>
    </fill>
    <fill>
      <patternFill patternType="solid">
        <fgColor rgb="FFB4C6E7"/>
        <bgColor rgb="FFB4C6E7"/>
      </patternFill>
    </fill>
    <fill>
      <patternFill patternType="solid">
        <fgColor theme="0"/>
        <bgColor rgb="FFBDD6EE"/>
      </patternFill>
    </fill>
  </fills>
  <borders count="2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8" fillId="0" borderId="19"/>
    <xf numFmtId="0" fontId="29" fillId="0" borderId="0" applyNumberFormat="0" applyFill="0" applyBorder="0" applyAlignment="0" applyProtection="0"/>
  </cellStyleXfs>
  <cellXfs count="106">
    <xf numFmtId="0" fontId="0" fillId="0" borderId="0" xfId="0"/>
    <xf numFmtId="0" fontId="1" fillId="0" borderId="0" xfId="0" applyFont="1"/>
    <xf numFmtId="0" fontId="4" fillId="0" borderId="0" xfId="0" applyFont="1"/>
    <xf numFmtId="0" fontId="5" fillId="0" borderId="0" xfId="0" applyFont="1" applyAlignment="1">
      <alignment horizontal="left"/>
    </xf>
    <xf numFmtId="0" fontId="6" fillId="0" borderId="0" xfId="0" applyFont="1"/>
    <xf numFmtId="0" fontId="7" fillId="0" borderId="1" xfId="0" applyFont="1" applyBorder="1"/>
    <xf numFmtId="0" fontId="1" fillId="0" borderId="2" xfId="0" applyFont="1" applyBorder="1"/>
    <xf numFmtId="0" fontId="1" fillId="0" borderId="3" xfId="0" applyFont="1" applyBorder="1"/>
    <xf numFmtId="0" fontId="9" fillId="0" borderId="0" xfId="0" applyFont="1" applyAlignment="1">
      <alignment horizontal="left" wrapText="1"/>
    </xf>
    <xf numFmtId="0" fontId="9" fillId="0" borderId="0" xfId="0" applyFont="1" applyAlignment="1">
      <alignment vertical="center"/>
    </xf>
    <xf numFmtId="0" fontId="7" fillId="0" borderId="9" xfId="0" applyFont="1" applyBorder="1"/>
    <xf numFmtId="0" fontId="8" fillId="0" borderId="0" xfId="0" applyFont="1" applyAlignment="1">
      <alignment horizontal="left"/>
    </xf>
    <xf numFmtId="0" fontId="10" fillId="0" borderId="0" xfId="0" applyFont="1"/>
    <xf numFmtId="0" fontId="1" fillId="0" borderId="0" xfId="0" applyFont="1" applyAlignment="1">
      <alignment horizontal="center"/>
    </xf>
    <xf numFmtId="0" fontId="7" fillId="0" borderId="9" xfId="0" applyFont="1" applyBorder="1" applyAlignment="1">
      <alignment horizontal="center" vertical="center" wrapText="1"/>
    </xf>
    <xf numFmtId="0" fontId="1" fillId="3" borderId="12" xfId="0" applyFont="1" applyFill="1" applyBorder="1"/>
    <xf numFmtId="0" fontId="1" fillId="0" borderId="13" xfId="0" applyFont="1" applyBorder="1"/>
    <xf numFmtId="0" fontId="1" fillId="3" borderId="14" xfId="0" applyFont="1" applyFill="1" applyBorder="1"/>
    <xf numFmtId="0" fontId="1" fillId="0" borderId="15" xfId="0" applyFont="1" applyBorder="1"/>
    <xf numFmtId="0" fontId="1" fillId="0" borderId="16" xfId="0" applyFont="1" applyBorder="1"/>
    <xf numFmtId="0" fontId="1" fillId="0" borderId="17" xfId="0" applyFont="1" applyBorder="1"/>
    <xf numFmtId="0" fontId="1" fillId="0" borderId="18" xfId="0" applyFont="1" applyBorder="1"/>
    <xf numFmtId="0" fontId="12" fillId="0" borderId="0" xfId="0" applyFont="1"/>
    <xf numFmtId="0" fontId="13" fillId="0" borderId="9" xfId="0" applyFont="1" applyBorder="1"/>
    <xf numFmtId="0" fontId="13" fillId="0" borderId="9" xfId="0" quotePrefix="1" applyFont="1" applyBorder="1"/>
    <xf numFmtId="0" fontId="14" fillId="0" borderId="9" xfId="0" applyFont="1" applyBorder="1"/>
    <xf numFmtId="0" fontId="14" fillId="0" borderId="0" xfId="0" applyFont="1" applyAlignment="1">
      <alignment horizontal="left"/>
    </xf>
    <xf numFmtId="0" fontId="17" fillId="0" borderId="0" xfId="0" applyFont="1"/>
    <xf numFmtId="0" fontId="17" fillId="0" borderId="0" xfId="0" applyFont="1" applyAlignment="1">
      <alignment horizontal="left"/>
    </xf>
    <xf numFmtId="0" fontId="18" fillId="4" borderId="19" xfId="0" applyFont="1" applyFill="1" applyBorder="1"/>
    <xf numFmtId="0" fontId="18" fillId="4" borderId="19" xfId="0" applyFont="1" applyFill="1" applyBorder="1" applyAlignment="1">
      <alignment horizontal="center" wrapText="1"/>
    </xf>
    <xf numFmtId="0" fontId="19" fillId="0" borderId="0" xfId="0" applyFont="1"/>
    <xf numFmtId="0" fontId="19" fillId="0" borderId="9" xfId="0" applyFont="1" applyBorder="1"/>
    <xf numFmtId="0" fontId="19" fillId="3" borderId="9" xfId="0" applyFont="1" applyFill="1" applyBorder="1"/>
    <xf numFmtId="0" fontId="19" fillId="3" borderId="20" xfId="0" applyFont="1" applyFill="1" applyBorder="1"/>
    <xf numFmtId="0" fontId="15" fillId="0" borderId="0" xfId="0" applyFont="1"/>
    <xf numFmtId="0" fontId="14" fillId="0" borderId="0" xfId="0" applyFont="1" applyAlignment="1">
      <alignment vertical="top" wrapText="1"/>
    </xf>
    <xf numFmtId="0" fontId="14" fillId="5" borderId="19" xfId="0" applyFont="1" applyFill="1" applyBorder="1"/>
    <xf numFmtId="0" fontId="14" fillId="0" borderId="0" xfId="0" applyFont="1"/>
    <xf numFmtId="0" fontId="20" fillId="0" borderId="0" xfId="0" applyFont="1"/>
    <xf numFmtId="0" fontId="20" fillId="0" borderId="9" xfId="0" applyFont="1" applyBorder="1"/>
    <xf numFmtId="0" fontId="21" fillId="0" borderId="1" xfId="0" applyFont="1" applyBorder="1"/>
    <xf numFmtId="0" fontId="14" fillId="0" borderId="2" xfId="0" applyFont="1" applyBorder="1"/>
    <xf numFmtId="0" fontId="14" fillId="0" borderId="3" xfId="0" applyFont="1" applyBorder="1"/>
    <xf numFmtId="0" fontId="22" fillId="0" borderId="4" xfId="0" applyFont="1" applyBorder="1"/>
    <xf numFmtId="0" fontId="14" fillId="0" borderId="5" xfId="0" applyFont="1" applyBorder="1"/>
    <xf numFmtId="0" fontId="23" fillId="0" borderId="0" xfId="0" applyFont="1" applyAlignment="1">
      <alignment horizontal="left" wrapText="1"/>
    </xf>
    <xf numFmtId="0" fontId="23" fillId="0" borderId="0" xfId="0" applyFont="1" applyAlignment="1">
      <alignment horizontal="left"/>
    </xf>
    <xf numFmtId="0" fontId="13" fillId="0" borderId="0" xfId="0" applyFont="1"/>
    <xf numFmtId="17" fontId="14" fillId="0" borderId="0" xfId="0" quotePrefix="1" applyNumberFormat="1" applyFont="1"/>
    <xf numFmtId="0" fontId="19" fillId="0" borderId="19" xfId="0" applyFont="1" applyBorder="1"/>
    <xf numFmtId="0" fontId="19" fillId="0" borderId="12" xfId="0" applyFont="1" applyBorder="1"/>
    <xf numFmtId="0" fontId="19" fillId="3" borderId="12" xfId="0" applyFont="1" applyFill="1" applyBorder="1"/>
    <xf numFmtId="0" fontId="19" fillId="6" borderId="19" xfId="0" applyFont="1" applyFill="1" applyBorder="1"/>
    <xf numFmtId="0" fontId="19" fillId="0" borderId="26" xfId="0" applyFont="1" applyBorder="1"/>
    <xf numFmtId="0" fontId="19" fillId="3" borderId="26" xfId="0" applyFont="1" applyFill="1" applyBorder="1"/>
    <xf numFmtId="0" fontId="20" fillId="0" borderId="26" xfId="0" applyFont="1" applyBorder="1"/>
    <xf numFmtId="0" fontId="15" fillId="0" borderId="26" xfId="0" applyFont="1" applyBorder="1"/>
    <xf numFmtId="0" fontId="30" fillId="0" borderId="26" xfId="0" applyFont="1" applyBorder="1"/>
    <xf numFmtId="0" fontId="1" fillId="0" borderId="14" xfId="0" applyFont="1" applyBorder="1"/>
    <xf numFmtId="0" fontId="31" fillId="0" borderId="13" xfId="0" applyFont="1" applyBorder="1"/>
    <xf numFmtId="0" fontId="32" fillId="0" borderId="15" xfId="0" applyFont="1" applyBorder="1"/>
    <xf numFmtId="0" fontId="29" fillId="0" borderId="15" xfId="2" applyBorder="1"/>
    <xf numFmtId="0" fontId="7" fillId="0" borderId="12" xfId="0" applyFont="1" applyBorder="1" applyAlignment="1">
      <alignment horizontal="center" vertical="center" wrapText="1"/>
    </xf>
    <xf numFmtId="0" fontId="1" fillId="0" borderId="21" xfId="0" applyFont="1" applyBorder="1"/>
    <xf numFmtId="0" fontId="1" fillId="0" borderId="22" xfId="0" applyFont="1" applyBorder="1"/>
    <xf numFmtId="0" fontId="11" fillId="0" borderId="22" xfId="0" applyFont="1" applyBorder="1"/>
    <xf numFmtId="0" fontId="11" fillId="0" borderId="15" xfId="0" applyFont="1" applyBorder="1"/>
    <xf numFmtId="0" fontId="1" fillId="3" borderId="18" xfId="0" applyFont="1" applyFill="1" applyBorder="1"/>
    <xf numFmtId="0" fontId="11" fillId="0" borderId="17" xfId="0" applyFont="1" applyBorder="1"/>
    <xf numFmtId="0" fontId="20" fillId="0" borderId="12" xfId="0" applyFont="1" applyBorder="1"/>
    <xf numFmtId="17" fontId="7" fillId="3" borderId="10" xfId="0" applyNumberFormat="1" applyFont="1" applyFill="1" applyBorder="1" applyProtection="1">
      <protection locked="0"/>
    </xf>
    <xf numFmtId="0" fontId="1" fillId="0" borderId="11" xfId="0" applyFont="1" applyBorder="1" applyAlignment="1">
      <alignment horizontal="left"/>
    </xf>
    <xf numFmtId="0" fontId="3" fillId="0" borderId="20" xfId="0" applyFont="1" applyBorder="1"/>
    <xf numFmtId="0" fontId="3" fillId="0" borderId="10" xfId="0" applyFont="1" applyBorder="1"/>
    <xf numFmtId="0" fontId="1" fillId="3" borderId="11" xfId="0" applyFont="1" applyFill="1" applyBorder="1" applyAlignment="1">
      <alignment horizontal="left"/>
    </xf>
    <xf numFmtId="0" fontId="2" fillId="2" borderId="19" xfId="0" applyFont="1" applyFill="1" applyBorder="1" applyAlignment="1">
      <alignment horizontal="left"/>
    </xf>
    <xf numFmtId="0" fontId="3" fillId="0" borderId="19" xfId="0" applyFont="1" applyBorder="1"/>
    <xf numFmtId="0" fontId="8" fillId="0" borderId="4" xfId="0" applyFont="1" applyBorder="1" applyAlignment="1">
      <alignment horizontal="left"/>
    </xf>
    <xf numFmtId="0" fontId="0" fillId="0" borderId="0" xfId="0"/>
    <xf numFmtId="0" fontId="3" fillId="0" borderId="5" xfId="0" applyFont="1" applyBorder="1"/>
    <xf numFmtId="0" fontId="8" fillId="0" borderId="4" xfId="0" applyFont="1" applyBorder="1" applyAlignment="1">
      <alignment horizontal="left" vertical="top" wrapText="1"/>
    </xf>
    <xf numFmtId="0" fontId="3" fillId="0" borderId="6" xfId="0" applyFont="1" applyBorder="1"/>
    <xf numFmtId="0" fontId="3" fillId="0" borderId="7" xfId="0" applyFont="1" applyBorder="1"/>
    <xf numFmtId="0" fontId="3" fillId="0" borderId="8" xfId="0" applyFont="1" applyBorder="1"/>
    <xf numFmtId="0" fontId="9" fillId="3" borderId="20" xfId="0" applyFont="1" applyFill="1" applyBorder="1" applyAlignment="1">
      <alignment horizontal="left" vertical="center"/>
    </xf>
    <xf numFmtId="0" fontId="16" fillId="0" borderId="0" xfId="0" applyFont="1" applyAlignment="1">
      <alignment horizontal="left" wrapText="1"/>
    </xf>
    <xf numFmtId="0" fontId="14" fillId="3" borderId="21" xfId="0" applyFont="1" applyFill="1" applyBorder="1" applyAlignment="1">
      <alignment horizontal="left"/>
    </xf>
    <xf numFmtId="0" fontId="3" fillId="0" borderId="22" xfId="0" applyFont="1" applyBorder="1"/>
    <xf numFmtId="0" fontId="14" fillId="0" borderId="23" xfId="0" applyFont="1" applyBorder="1" applyAlignment="1">
      <alignment horizontal="left" vertical="center" wrapText="1"/>
    </xf>
    <xf numFmtId="0" fontId="3" fillId="0" borderId="24" xfId="0" applyFont="1" applyBorder="1"/>
    <xf numFmtId="0" fontId="3" fillId="0" borderId="25" xfId="0" applyFont="1" applyBorder="1"/>
    <xf numFmtId="17" fontId="13" fillId="0" borderId="11" xfId="0" applyNumberFormat="1" applyFont="1" applyBorder="1" applyAlignment="1">
      <alignment horizontal="left"/>
    </xf>
    <xf numFmtId="0" fontId="14" fillId="0" borderId="11" xfId="0" applyFont="1" applyBorder="1" applyAlignment="1">
      <alignment horizontal="left"/>
    </xf>
    <xf numFmtId="0" fontId="14" fillId="0" borderId="20" xfId="0" applyFont="1" applyBorder="1" applyAlignment="1">
      <alignment horizontal="left"/>
    </xf>
    <xf numFmtId="0" fontId="15" fillId="0" borderId="0" xfId="0" applyFont="1" applyAlignment="1">
      <alignment horizontal="left" wrapText="1"/>
    </xf>
    <xf numFmtId="0" fontId="14" fillId="3" borderId="11" xfId="0" applyFont="1" applyFill="1" applyBorder="1" applyAlignment="1">
      <alignment horizontal="left"/>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3" borderId="26" xfId="0" applyFont="1" applyFill="1" applyBorder="1" applyAlignment="1">
      <alignment horizontal="left"/>
    </xf>
    <xf numFmtId="0" fontId="3" fillId="0" borderId="26" xfId="0" applyFont="1" applyBorder="1"/>
    <xf numFmtId="0" fontId="14" fillId="0" borderId="6" xfId="0" applyFont="1" applyBorder="1" applyAlignment="1">
      <alignment horizontal="left" vertical="center" wrapText="1"/>
    </xf>
    <xf numFmtId="0" fontId="14" fillId="0" borderId="23" xfId="0" applyFont="1" applyBorder="1" applyAlignment="1">
      <alignment horizontal="left" vertical="top" wrapText="1"/>
    </xf>
    <xf numFmtId="0" fontId="23" fillId="0" borderId="4" xfId="0" applyFont="1" applyBorder="1" applyAlignment="1">
      <alignment horizontal="left" vertical="top" wrapText="1"/>
    </xf>
    <xf numFmtId="0" fontId="3" fillId="0" borderId="4" xfId="0" applyFont="1" applyBorder="1"/>
    <xf numFmtId="0" fontId="7" fillId="0" borderId="11" xfId="0" applyFont="1" applyBorder="1" applyAlignment="1">
      <alignment horizontal="left"/>
    </xf>
  </cellXfs>
  <cellStyles count="3">
    <cellStyle name="Hyperlink" xfId="2" builtinId="8"/>
    <cellStyle name="Normal" xfId="0" builtinId="0"/>
    <cellStyle name="Normal 58" xfId="1" xr:uid="{102B039D-8A5B-4539-8858-40B940C7DA03}"/>
  </cellStyles>
  <dxfs count="58">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none"/>
      </fill>
    </dxf>
    <dxf>
      <font>
        <color rgb="FF9C0006"/>
      </font>
      <fill>
        <patternFill patternType="none"/>
      </fill>
    </dxf>
    <dxf>
      <font>
        <color rgb="FF9C0006"/>
      </font>
      <fill>
        <patternFill patternType="solid">
          <fgColor rgb="FFFFC7CE"/>
          <bgColor rgb="FFFFC7CE"/>
        </patternFill>
      </fill>
    </dxf>
    <dxf>
      <font>
        <b/>
        <color rgb="FFFF0000"/>
      </font>
      <fill>
        <patternFill patternType="none"/>
      </fill>
    </dxf>
    <dxf>
      <font>
        <color rgb="FF9C0006"/>
      </font>
      <fill>
        <patternFill patternType="none"/>
      </fill>
    </dxf>
    <dxf>
      <font>
        <color rgb="FF9C0006"/>
      </font>
      <fill>
        <patternFill patternType="none"/>
      </fill>
    </dxf>
    <dxf>
      <font>
        <color rgb="FF9C0006"/>
      </font>
      <fill>
        <patternFill patternType="solid">
          <fgColor rgb="FFFFC7CE"/>
          <bgColor rgb="FFFFC7CE"/>
        </patternFill>
      </fill>
    </dxf>
    <dxf>
      <font>
        <b/>
        <color rgb="FFFF0000"/>
      </font>
      <fill>
        <patternFill patternType="none"/>
      </fill>
    </dxf>
    <dxf>
      <font>
        <color rgb="FF9C0006"/>
      </font>
      <fill>
        <patternFill patternType="none"/>
      </fill>
    </dxf>
    <dxf>
      <font>
        <color rgb="FF9C0006"/>
      </font>
      <fill>
        <patternFill patternType="none"/>
      </fill>
    </dxf>
    <dxf>
      <font>
        <color rgb="FF9C0006"/>
      </font>
      <fill>
        <patternFill patternType="solid">
          <fgColor rgb="FFFFC7CE"/>
          <bgColor rgb="FFFFC7CE"/>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Z1002"/>
  <sheetViews>
    <sheetView tabSelected="1" workbookViewId="0">
      <selection activeCell="E17" sqref="E17"/>
    </sheetView>
  </sheetViews>
  <sheetFormatPr defaultColWidth="14.453125" defaultRowHeight="15" customHeight="1" x14ac:dyDescent="0.35"/>
  <cols>
    <col min="1" max="1" width="1.54296875" customWidth="1"/>
    <col min="2" max="2" width="28.1796875" customWidth="1"/>
    <col min="3" max="3" width="13.54296875" customWidth="1"/>
    <col min="4" max="4" width="31.1796875" customWidth="1"/>
    <col min="5" max="5" width="26.7265625" customWidth="1"/>
    <col min="6" max="6" width="40.7265625" customWidth="1"/>
    <col min="7" max="26" width="9.1796875" customWidth="1"/>
  </cols>
  <sheetData>
    <row r="1" spans="1:26" ht="27" customHeight="1" x14ac:dyDescent="0.55000000000000004">
      <c r="A1" s="1"/>
      <c r="B1" s="76" t="s">
        <v>0</v>
      </c>
      <c r="C1" s="77"/>
      <c r="D1" s="77"/>
      <c r="E1" s="77"/>
      <c r="F1" s="77"/>
      <c r="G1" s="1"/>
      <c r="H1" s="1"/>
      <c r="I1" s="1"/>
      <c r="J1" s="1"/>
      <c r="K1" s="1"/>
      <c r="L1" s="1"/>
      <c r="M1" s="1"/>
      <c r="N1" s="1"/>
      <c r="O1" s="1"/>
      <c r="P1" s="1"/>
      <c r="Q1" s="1"/>
      <c r="R1" s="1"/>
      <c r="S1" s="1"/>
      <c r="T1" s="1"/>
      <c r="U1" s="1"/>
      <c r="V1" s="1"/>
      <c r="W1" s="1"/>
      <c r="X1" s="1"/>
      <c r="Y1" s="1"/>
      <c r="Z1" s="1"/>
    </row>
    <row r="2" spans="1:26" ht="24" customHeight="1" x14ac:dyDescent="0.55000000000000004">
      <c r="A2" s="2"/>
      <c r="B2" s="3" t="s">
        <v>1</v>
      </c>
      <c r="C2" s="3"/>
      <c r="D2" s="3"/>
      <c r="E2" s="3"/>
      <c r="F2" s="3"/>
      <c r="G2" s="2"/>
      <c r="H2" s="2"/>
      <c r="I2" s="2"/>
      <c r="J2" s="2"/>
      <c r="K2" s="2"/>
      <c r="L2" s="2"/>
      <c r="M2" s="2"/>
      <c r="N2" s="2"/>
      <c r="O2" s="2"/>
      <c r="P2" s="2"/>
      <c r="Q2" s="2"/>
      <c r="R2" s="2"/>
      <c r="S2" s="2"/>
      <c r="T2" s="2"/>
      <c r="U2" s="2"/>
      <c r="V2" s="2"/>
      <c r="W2" s="2"/>
      <c r="X2" s="2"/>
      <c r="Y2" s="2"/>
      <c r="Z2" s="2"/>
    </row>
    <row r="3" spans="1:26" ht="9" customHeight="1" x14ac:dyDescent="0.55000000000000004">
      <c r="A3" s="1"/>
      <c r="B3" s="4"/>
      <c r="C3" s="1"/>
      <c r="D3" s="1"/>
      <c r="E3" s="1"/>
      <c r="F3" s="1"/>
      <c r="G3" s="1"/>
      <c r="H3" s="1"/>
      <c r="I3" s="1"/>
      <c r="J3" s="1"/>
      <c r="K3" s="1"/>
      <c r="L3" s="1"/>
      <c r="M3" s="1"/>
      <c r="N3" s="1"/>
      <c r="O3" s="1"/>
      <c r="P3" s="1"/>
      <c r="Q3" s="1"/>
      <c r="R3" s="1"/>
      <c r="S3" s="1"/>
      <c r="T3" s="1"/>
      <c r="U3" s="1"/>
      <c r="V3" s="1"/>
      <c r="W3" s="1"/>
      <c r="X3" s="1"/>
      <c r="Y3" s="1"/>
      <c r="Z3" s="1"/>
    </row>
    <row r="4" spans="1:26" ht="12.75" customHeight="1" x14ac:dyDescent="0.35">
      <c r="A4" s="1"/>
      <c r="B4" s="5" t="s">
        <v>2</v>
      </c>
      <c r="C4" s="6"/>
      <c r="D4" s="6"/>
      <c r="E4" s="6"/>
      <c r="F4" s="7"/>
      <c r="G4" s="1"/>
      <c r="H4" s="1"/>
      <c r="I4" s="1"/>
      <c r="J4" s="1"/>
      <c r="K4" s="1"/>
      <c r="L4" s="1"/>
      <c r="M4" s="1"/>
      <c r="N4" s="1"/>
      <c r="O4" s="1"/>
      <c r="P4" s="1"/>
      <c r="Q4" s="1"/>
      <c r="R4" s="1"/>
      <c r="S4" s="1"/>
      <c r="T4" s="1"/>
      <c r="U4" s="1"/>
      <c r="V4" s="1"/>
      <c r="W4" s="1"/>
      <c r="X4" s="1"/>
      <c r="Y4" s="1"/>
      <c r="Z4" s="1"/>
    </row>
    <row r="5" spans="1:26" ht="12.75" customHeight="1" x14ac:dyDescent="0.35">
      <c r="A5" s="1"/>
      <c r="B5" s="78" t="s">
        <v>3</v>
      </c>
      <c r="C5" s="79"/>
      <c r="D5" s="79"/>
      <c r="E5" s="79"/>
      <c r="F5" s="80"/>
      <c r="G5" s="1"/>
      <c r="H5" s="1"/>
      <c r="I5" s="1"/>
      <c r="J5" s="1"/>
      <c r="K5" s="1"/>
      <c r="L5" s="1"/>
      <c r="M5" s="1"/>
      <c r="N5" s="1"/>
      <c r="O5" s="1"/>
      <c r="P5" s="1"/>
      <c r="Q5" s="1"/>
      <c r="R5" s="1"/>
      <c r="S5" s="1"/>
      <c r="T5" s="1"/>
      <c r="U5" s="1"/>
      <c r="V5" s="1"/>
      <c r="W5" s="1"/>
      <c r="X5" s="1"/>
      <c r="Y5" s="1"/>
      <c r="Z5" s="1"/>
    </row>
    <row r="6" spans="1:26" ht="12.75" customHeight="1" x14ac:dyDescent="0.35">
      <c r="A6" s="1"/>
      <c r="B6" s="78" t="s">
        <v>4</v>
      </c>
      <c r="C6" s="79"/>
      <c r="D6" s="79"/>
      <c r="E6" s="79"/>
      <c r="F6" s="80"/>
      <c r="G6" s="1"/>
      <c r="H6" s="1"/>
      <c r="I6" s="1"/>
      <c r="J6" s="1"/>
      <c r="K6" s="1"/>
      <c r="L6" s="1"/>
      <c r="M6" s="1"/>
      <c r="N6" s="1"/>
      <c r="O6" s="1"/>
      <c r="P6" s="1"/>
      <c r="Q6" s="1"/>
      <c r="R6" s="1"/>
      <c r="S6" s="1"/>
      <c r="T6" s="1"/>
      <c r="U6" s="1"/>
      <c r="V6" s="1"/>
      <c r="W6" s="1"/>
      <c r="X6" s="1"/>
      <c r="Y6" s="1"/>
      <c r="Z6" s="1"/>
    </row>
    <row r="7" spans="1:26" ht="12.75" customHeight="1" x14ac:dyDescent="0.35">
      <c r="A7" s="1"/>
      <c r="B7" s="81" t="s">
        <v>5</v>
      </c>
      <c r="C7" s="79"/>
      <c r="D7" s="79"/>
      <c r="E7" s="79"/>
      <c r="F7" s="80"/>
      <c r="G7" s="1"/>
      <c r="H7" s="1"/>
      <c r="I7" s="1"/>
      <c r="J7" s="1"/>
      <c r="K7" s="1"/>
      <c r="L7" s="1"/>
      <c r="M7" s="1"/>
      <c r="N7" s="1"/>
      <c r="O7" s="1"/>
      <c r="P7" s="1"/>
      <c r="Q7" s="1"/>
      <c r="R7" s="1"/>
      <c r="S7" s="1"/>
      <c r="T7" s="1"/>
      <c r="U7" s="1"/>
      <c r="V7" s="1"/>
      <c r="W7" s="1"/>
      <c r="X7" s="1"/>
      <c r="Y7" s="1"/>
      <c r="Z7" s="1"/>
    </row>
    <row r="8" spans="1:26" ht="12.75" customHeight="1" x14ac:dyDescent="0.35">
      <c r="A8" s="1"/>
      <c r="B8" s="82"/>
      <c r="C8" s="83"/>
      <c r="D8" s="83"/>
      <c r="E8" s="83"/>
      <c r="F8" s="84"/>
      <c r="G8" s="1"/>
      <c r="H8" s="1"/>
      <c r="I8" s="1"/>
      <c r="J8" s="1"/>
      <c r="K8" s="1"/>
      <c r="L8" s="1"/>
      <c r="M8" s="1"/>
      <c r="N8" s="1"/>
      <c r="O8" s="1"/>
      <c r="P8" s="1"/>
      <c r="Q8" s="1"/>
      <c r="R8" s="1"/>
      <c r="S8" s="1"/>
      <c r="T8" s="1"/>
      <c r="U8" s="1"/>
      <c r="V8" s="1"/>
      <c r="W8" s="1"/>
      <c r="X8" s="1"/>
      <c r="Y8" s="1"/>
      <c r="Z8" s="1"/>
    </row>
    <row r="9" spans="1:26" ht="8.25" customHeight="1" x14ac:dyDescent="0.35">
      <c r="A9" s="1"/>
      <c r="B9" s="8"/>
      <c r="C9" s="8"/>
      <c r="D9" s="8"/>
      <c r="E9" s="8"/>
      <c r="F9" s="8"/>
      <c r="G9" s="1"/>
      <c r="H9" s="1"/>
      <c r="I9" s="1"/>
      <c r="J9" s="1"/>
      <c r="K9" s="1"/>
      <c r="L9" s="1"/>
      <c r="M9" s="1"/>
      <c r="N9" s="1"/>
      <c r="O9" s="1"/>
      <c r="P9" s="1"/>
      <c r="Q9" s="1"/>
      <c r="R9" s="1"/>
      <c r="S9" s="1"/>
      <c r="T9" s="1"/>
      <c r="U9" s="1"/>
      <c r="V9" s="1"/>
      <c r="W9" s="1"/>
      <c r="X9" s="1"/>
      <c r="Y9" s="1"/>
      <c r="Z9" s="1"/>
    </row>
    <row r="10" spans="1:26" ht="15" customHeight="1" x14ac:dyDescent="0.35">
      <c r="A10" s="1"/>
      <c r="B10" s="85" t="s">
        <v>6</v>
      </c>
      <c r="C10" s="74"/>
      <c r="D10" s="9"/>
      <c r="E10" s="8"/>
      <c r="F10" s="8"/>
      <c r="G10" s="1"/>
      <c r="H10" s="1"/>
      <c r="I10" s="1"/>
      <c r="J10" s="1"/>
      <c r="K10" s="1"/>
      <c r="L10" s="1"/>
      <c r="M10" s="1"/>
      <c r="N10" s="1"/>
      <c r="O10" s="1"/>
      <c r="P10" s="1"/>
      <c r="Q10" s="1"/>
      <c r="R10" s="1"/>
      <c r="S10" s="1"/>
      <c r="T10" s="1"/>
      <c r="U10" s="1"/>
      <c r="V10" s="1"/>
      <c r="W10" s="1"/>
      <c r="X10" s="1"/>
      <c r="Y10" s="1"/>
      <c r="Z10" s="1"/>
    </row>
    <row r="11" spans="1:26" ht="12.75" customHeight="1" x14ac:dyDescent="0.35">
      <c r="A11" s="1"/>
      <c r="B11" s="10" t="s">
        <v>7</v>
      </c>
      <c r="C11" s="71">
        <v>45748</v>
      </c>
      <c r="D11" s="11" t="s">
        <v>8</v>
      </c>
      <c r="E11" s="1"/>
      <c r="F11" s="1"/>
      <c r="G11" s="1"/>
      <c r="H11" s="1"/>
      <c r="I11" s="1"/>
      <c r="J11" s="1"/>
      <c r="K11" s="1"/>
      <c r="L11" s="1"/>
      <c r="M11" s="1"/>
      <c r="N11" s="1"/>
      <c r="O11" s="1"/>
      <c r="P11" s="1"/>
      <c r="Q11" s="1"/>
      <c r="R11" s="1"/>
      <c r="S11" s="1"/>
      <c r="T11" s="1"/>
      <c r="U11" s="1"/>
      <c r="V11" s="1"/>
      <c r="W11" s="1"/>
      <c r="X11" s="1"/>
      <c r="Y11" s="1"/>
      <c r="Z11" s="1"/>
    </row>
    <row r="12" spans="1:26" ht="12.75" customHeight="1" x14ac:dyDescent="0.35">
      <c r="A12" s="1"/>
      <c r="B12" s="10" t="s">
        <v>9</v>
      </c>
      <c r="C12" s="12"/>
      <c r="D12" s="11" t="s">
        <v>8</v>
      </c>
      <c r="E12" s="1"/>
      <c r="F12" s="1"/>
      <c r="G12" s="1"/>
      <c r="H12" s="1"/>
      <c r="I12" s="1"/>
      <c r="J12" s="1"/>
      <c r="K12" s="1"/>
      <c r="L12" s="1"/>
      <c r="M12" s="1"/>
      <c r="N12" s="1"/>
      <c r="O12" s="1"/>
      <c r="P12" s="1"/>
      <c r="Q12" s="1"/>
      <c r="R12" s="1"/>
      <c r="S12" s="1"/>
      <c r="T12" s="1"/>
      <c r="U12" s="1"/>
      <c r="V12" s="1"/>
      <c r="W12" s="1"/>
      <c r="X12" s="1"/>
      <c r="Y12" s="1"/>
      <c r="Z12" s="1"/>
    </row>
    <row r="13" spans="1:26" ht="12.75" customHeight="1" x14ac:dyDescent="0.35">
      <c r="A13" s="1"/>
      <c r="B13" s="10" t="s">
        <v>10</v>
      </c>
      <c r="C13" s="72" t="e">
        <f>VLOOKUP(C12,'Pick lists &amp; Vlookup'!D1:E675,2,FALSE)</f>
        <v>#N/A</v>
      </c>
      <c r="D13" s="73"/>
      <c r="E13" s="74"/>
      <c r="F13" s="1"/>
      <c r="G13" s="1"/>
      <c r="H13" s="1"/>
      <c r="I13" s="1"/>
      <c r="J13" s="1"/>
      <c r="K13" s="1"/>
      <c r="L13" s="1"/>
      <c r="M13" s="1"/>
      <c r="N13" s="1"/>
      <c r="O13" s="1"/>
      <c r="P13" s="1"/>
      <c r="Q13" s="1"/>
      <c r="R13" s="1"/>
      <c r="S13" s="1"/>
      <c r="T13" s="1"/>
      <c r="U13" s="1"/>
      <c r="V13" s="1"/>
      <c r="W13" s="1"/>
      <c r="X13" s="1"/>
      <c r="Y13" s="1"/>
      <c r="Z13" s="1"/>
    </row>
    <row r="14" spans="1:26" ht="12.75" customHeight="1" x14ac:dyDescent="0.35">
      <c r="A14" s="1"/>
      <c r="B14" s="10" t="s">
        <v>11</v>
      </c>
      <c r="C14" s="75"/>
      <c r="D14" s="73"/>
      <c r="E14" s="74"/>
      <c r="F14" s="1"/>
      <c r="G14" s="1"/>
      <c r="H14" s="1"/>
      <c r="I14" s="1"/>
      <c r="J14" s="1"/>
      <c r="K14" s="1"/>
      <c r="L14" s="1"/>
      <c r="M14" s="1"/>
      <c r="N14" s="1"/>
      <c r="O14" s="1"/>
      <c r="P14" s="1"/>
      <c r="Q14" s="1"/>
      <c r="R14" s="1"/>
      <c r="S14" s="1"/>
      <c r="T14" s="1"/>
      <c r="U14" s="1"/>
      <c r="V14" s="1"/>
      <c r="W14" s="1"/>
      <c r="X14" s="1"/>
      <c r="Y14" s="1"/>
      <c r="Z14" s="1"/>
    </row>
    <row r="15" spans="1:26" ht="12.75" customHeight="1" x14ac:dyDescent="0.35">
      <c r="A15" s="1"/>
      <c r="B15" s="10" t="s">
        <v>12</v>
      </c>
      <c r="C15" s="75"/>
      <c r="D15" s="73"/>
      <c r="E15" s="74"/>
      <c r="F15" s="13"/>
      <c r="G15" s="1"/>
      <c r="H15" s="1"/>
      <c r="I15" s="1"/>
      <c r="J15" s="1"/>
      <c r="K15" s="1"/>
      <c r="L15" s="1"/>
      <c r="M15" s="1"/>
      <c r="N15" s="1"/>
      <c r="O15" s="1"/>
      <c r="P15" s="1"/>
      <c r="Q15" s="1"/>
      <c r="R15" s="1"/>
      <c r="S15" s="1"/>
      <c r="T15" s="1"/>
      <c r="U15" s="1"/>
      <c r="V15" s="1"/>
      <c r="W15" s="1"/>
      <c r="X15" s="1"/>
      <c r="Y15" s="1"/>
      <c r="Z15" s="1"/>
    </row>
    <row r="16" spans="1:26" ht="61.5" customHeight="1" x14ac:dyDescent="0.35">
      <c r="A16" s="1"/>
      <c r="B16" s="63" t="s">
        <v>13</v>
      </c>
      <c r="C16" s="63" t="s">
        <v>14</v>
      </c>
      <c r="D16" s="14" t="s">
        <v>15</v>
      </c>
      <c r="E16" s="14" t="s">
        <v>16</v>
      </c>
      <c r="F16" s="10"/>
      <c r="G16" s="1"/>
      <c r="H16" s="1"/>
      <c r="I16" s="1"/>
      <c r="J16" s="1"/>
      <c r="K16" s="1"/>
      <c r="L16" s="1"/>
      <c r="M16" s="1"/>
      <c r="N16" s="1"/>
      <c r="O16" s="1"/>
      <c r="P16" s="1"/>
      <c r="Q16" s="1"/>
      <c r="R16" s="1"/>
      <c r="S16" s="1"/>
      <c r="T16" s="1"/>
      <c r="U16" s="1"/>
      <c r="V16" s="1"/>
      <c r="W16" s="1"/>
      <c r="X16" s="1"/>
      <c r="Y16" s="1"/>
      <c r="Z16" s="1"/>
    </row>
    <row r="17" spans="1:26" ht="12.75" customHeight="1" x14ac:dyDescent="0.35">
      <c r="A17" s="1"/>
      <c r="B17" s="64" t="s">
        <v>17</v>
      </c>
      <c r="C17" s="15" t="s">
        <v>18</v>
      </c>
      <c r="D17" s="65" t="str">
        <f>IF(C17="No","",'6-in-1'!B5)</f>
        <v/>
      </c>
      <c r="E17" s="66" t="s">
        <v>19</v>
      </c>
      <c r="F17" s="59" t="str">
        <f>IF(C17="no","",'6-in-1'!B20)</f>
        <v/>
      </c>
      <c r="G17" s="1"/>
      <c r="H17" s="1"/>
      <c r="I17" s="1"/>
      <c r="J17" s="1"/>
      <c r="K17" s="1"/>
      <c r="L17" s="1"/>
      <c r="M17" s="1"/>
      <c r="N17" s="1"/>
      <c r="O17" s="1"/>
      <c r="P17" s="1"/>
      <c r="Q17" s="1"/>
      <c r="R17" s="1"/>
      <c r="S17" s="1"/>
      <c r="T17" s="1"/>
      <c r="U17" s="1"/>
      <c r="V17" s="1"/>
      <c r="W17" s="1"/>
      <c r="X17" s="1"/>
      <c r="Y17" s="1"/>
      <c r="Z17" s="1"/>
    </row>
    <row r="18" spans="1:26" ht="12.75" customHeight="1" x14ac:dyDescent="0.35">
      <c r="A18" s="1"/>
      <c r="B18" s="16" t="s">
        <v>20</v>
      </c>
      <c r="C18" s="17" t="s">
        <v>18</v>
      </c>
      <c r="D18" s="18" t="str">
        <f>IF(C18="No","",'Child Flu'!B5)</f>
        <v/>
      </c>
      <c r="E18" s="67" t="s">
        <v>21</v>
      </c>
      <c r="F18" s="59" t="str">
        <f>IF(C18="no","",'Child Flu'!B15)</f>
        <v/>
      </c>
      <c r="G18" s="1"/>
      <c r="H18" s="1"/>
      <c r="I18" s="1"/>
      <c r="J18" s="1"/>
      <c r="K18" s="1"/>
      <c r="L18" s="1"/>
      <c r="M18" s="1"/>
      <c r="N18" s="1"/>
      <c r="O18" s="1"/>
      <c r="P18" s="1"/>
      <c r="Q18" s="1"/>
      <c r="R18" s="1"/>
      <c r="S18" s="1"/>
      <c r="T18" s="1"/>
      <c r="U18" s="1"/>
      <c r="V18" s="1"/>
      <c r="W18" s="1"/>
      <c r="X18" s="1"/>
      <c r="Y18" s="1"/>
      <c r="Z18" s="1"/>
    </row>
    <row r="19" spans="1:26" ht="12.75" customHeight="1" x14ac:dyDescent="0.35">
      <c r="A19" s="1"/>
      <c r="B19" s="16" t="s">
        <v>22</v>
      </c>
      <c r="C19" s="17" t="s">
        <v>23</v>
      </c>
      <c r="D19" s="18" t="str">
        <f>IF(C19="No","",'Hep B Babies at Risk'!B5)</f>
        <v/>
      </c>
      <c r="E19" s="67" t="s">
        <v>24</v>
      </c>
      <c r="F19" s="59" t="str">
        <f>IF(C19="No","",'Hep B Babies at Risk'!B12)</f>
        <v/>
      </c>
      <c r="G19" s="1"/>
      <c r="H19" s="1"/>
      <c r="I19" s="1"/>
      <c r="J19" s="1"/>
      <c r="K19" s="1"/>
      <c r="L19" s="1"/>
      <c r="M19" s="1"/>
      <c r="N19" s="1"/>
      <c r="O19" s="1"/>
      <c r="P19" s="1"/>
      <c r="Q19" s="1"/>
      <c r="R19" s="1"/>
      <c r="S19" s="1"/>
      <c r="T19" s="1"/>
      <c r="U19" s="1"/>
      <c r="V19" s="1"/>
      <c r="W19" s="1"/>
      <c r="X19" s="1"/>
      <c r="Y19" s="1"/>
      <c r="Z19" s="1"/>
    </row>
    <row r="20" spans="1:26" ht="12.75" customHeight="1" x14ac:dyDescent="0.35">
      <c r="A20" s="1"/>
      <c r="B20" s="16" t="s">
        <v>25</v>
      </c>
      <c r="C20" s="17" t="s">
        <v>23</v>
      </c>
      <c r="D20" s="18" t="str">
        <f>IF(Overview!C20="no","",'HPV Booster'!B5)</f>
        <v/>
      </c>
      <c r="E20" s="67" t="s">
        <v>26</v>
      </c>
      <c r="F20" s="59" t="str">
        <f>IF(C20="No","",'HPV Booster'!B14)</f>
        <v/>
      </c>
      <c r="G20" s="1"/>
      <c r="H20" s="1"/>
      <c r="I20" s="1"/>
      <c r="J20" s="1"/>
      <c r="K20" s="1"/>
      <c r="L20" s="1"/>
      <c r="M20" s="1"/>
      <c r="N20" s="1"/>
      <c r="O20" s="1"/>
      <c r="P20" s="1"/>
      <c r="Q20" s="1"/>
      <c r="R20" s="1"/>
      <c r="S20" s="1"/>
      <c r="T20" s="1"/>
      <c r="U20" s="1"/>
      <c r="V20" s="1"/>
      <c r="W20" s="1"/>
      <c r="X20" s="1"/>
      <c r="Y20" s="1"/>
      <c r="Z20" s="1"/>
    </row>
    <row r="21" spans="1:26" ht="12.75" customHeight="1" x14ac:dyDescent="0.35">
      <c r="A21" s="1"/>
      <c r="B21" s="16" t="s">
        <v>27</v>
      </c>
      <c r="C21" s="17" t="s">
        <v>23</v>
      </c>
      <c r="D21" s="18" t="str">
        <f>IF(C21="no","",' Men B'!B5)</f>
        <v/>
      </c>
      <c r="E21" s="67" t="s">
        <v>28</v>
      </c>
      <c r="F21" s="59" t="str">
        <f>IF(C21="No","",' Men B'!B15)</f>
        <v/>
      </c>
      <c r="G21" s="1"/>
      <c r="H21" s="1"/>
      <c r="I21" s="1"/>
      <c r="J21" s="1"/>
      <c r="K21" s="1"/>
      <c r="L21" s="1"/>
      <c r="M21" s="1"/>
      <c r="N21" s="1"/>
      <c r="O21" s="1"/>
      <c r="P21" s="1"/>
      <c r="Q21" s="1"/>
      <c r="R21" s="1"/>
      <c r="S21" s="1"/>
      <c r="T21" s="1"/>
      <c r="U21" s="1"/>
      <c r="V21" s="1"/>
      <c r="W21" s="1"/>
      <c r="X21" s="1"/>
      <c r="Y21" s="1"/>
      <c r="Z21" s="1"/>
    </row>
    <row r="22" spans="1:26" ht="12.75" customHeight="1" x14ac:dyDescent="0.35">
      <c r="A22" s="1"/>
      <c r="B22" s="16" t="s">
        <v>29</v>
      </c>
      <c r="C22" s="17" t="s">
        <v>23</v>
      </c>
      <c r="D22" s="18" t="str">
        <f>IF(C22="no","",'Men ACWY'!B5)</f>
        <v/>
      </c>
      <c r="E22" s="67" t="s">
        <v>30</v>
      </c>
      <c r="F22" s="59" t="str">
        <f>IF(C22="No","",'Men ACWY'!B12)</f>
        <v/>
      </c>
      <c r="G22" s="1"/>
      <c r="H22" s="1"/>
      <c r="I22" s="1"/>
      <c r="J22" s="1"/>
      <c r="K22" s="1"/>
      <c r="L22" s="1"/>
      <c r="M22" s="1"/>
      <c r="N22" s="1"/>
      <c r="O22" s="1"/>
      <c r="P22" s="1"/>
      <c r="Q22" s="1"/>
      <c r="R22" s="1"/>
      <c r="S22" s="1"/>
      <c r="T22" s="1"/>
      <c r="U22" s="1"/>
      <c r="V22" s="1"/>
      <c r="W22" s="1"/>
      <c r="X22" s="1"/>
      <c r="Y22" s="1"/>
      <c r="Z22" s="1"/>
    </row>
    <row r="23" spans="1:26" ht="12.75" customHeight="1" x14ac:dyDescent="0.35">
      <c r="A23" s="1"/>
      <c r="B23" s="16" t="s">
        <v>31</v>
      </c>
      <c r="C23" s="17" t="s">
        <v>23</v>
      </c>
      <c r="D23" s="18" t="str">
        <f>IF(C23="no","",MMR!B5)</f>
        <v/>
      </c>
      <c r="E23" s="67" t="s">
        <v>32</v>
      </c>
      <c r="F23" s="59" t="str">
        <f>IF(C23="No","",MMR!B20)</f>
        <v/>
      </c>
      <c r="G23" s="1"/>
      <c r="H23" s="1"/>
      <c r="I23" s="1"/>
      <c r="J23" s="1"/>
      <c r="K23" s="1"/>
      <c r="L23" s="1"/>
      <c r="M23" s="1"/>
      <c r="N23" s="1"/>
      <c r="O23" s="1"/>
      <c r="P23" s="1"/>
      <c r="Q23" s="1"/>
      <c r="R23" s="1"/>
      <c r="S23" s="1"/>
      <c r="T23" s="1"/>
      <c r="U23" s="1"/>
      <c r="V23" s="1"/>
      <c r="W23" s="1"/>
      <c r="X23" s="1"/>
      <c r="Y23" s="1"/>
      <c r="Z23" s="1"/>
    </row>
    <row r="24" spans="1:26" ht="12.75" customHeight="1" x14ac:dyDescent="0.35">
      <c r="A24" s="1"/>
      <c r="B24" s="16" t="s">
        <v>33</v>
      </c>
      <c r="C24" s="17" t="s">
        <v>23</v>
      </c>
      <c r="D24" s="18" t="str">
        <f>IF(C24="no","",Pertussis!B5)</f>
        <v/>
      </c>
      <c r="E24" s="67" t="s">
        <v>34</v>
      </c>
      <c r="F24" s="59" t="str">
        <f>IF(C24="No","",Pertussis!B12)</f>
        <v/>
      </c>
      <c r="G24" s="1"/>
      <c r="H24" s="1"/>
      <c r="I24" s="1"/>
      <c r="J24" s="1"/>
      <c r="K24" s="1"/>
      <c r="L24" s="1"/>
      <c r="M24" s="1"/>
      <c r="N24" s="1"/>
      <c r="O24" s="1"/>
      <c r="P24" s="1"/>
      <c r="Q24" s="1"/>
      <c r="R24" s="1"/>
      <c r="S24" s="1"/>
      <c r="T24" s="1"/>
      <c r="U24" s="1"/>
      <c r="V24" s="1"/>
      <c r="W24" s="1"/>
      <c r="X24" s="1"/>
      <c r="Y24" s="1"/>
      <c r="Z24" s="1"/>
    </row>
    <row r="25" spans="1:26" ht="12.75" customHeight="1" x14ac:dyDescent="0.35">
      <c r="A25" s="1"/>
      <c r="B25" s="16" t="s">
        <v>35</v>
      </c>
      <c r="C25" s="17" t="s">
        <v>23</v>
      </c>
      <c r="D25" s="18" t="str">
        <f>IF(C25="no","",Pneumococcal!B5)</f>
        <v/>
      </c>
      <c r="E25" s="67" t="s">
        <v>36</v>
      </c>
      <c r="F25" s="59" t="str">
        <f>IF(C25="No","",Pneumococcal!B13)</f>
        <v/>
      </c>
      <c r="G25" s="1"/>
      <c r="H25" s="1"/>
      <c r="I25" s="1"/>
      <c r="J25" s="1"/>
      <c r="K25" s="1"/>
      <c r="L25" s="1"/>
      <c r="M25" s="1"/>
      <c r="N25" s="1"/>
      <c r="O25" s="1"/>
      <c r="P25" s="1"/>
      <c r="Q25" s="1"/>
      <c r="R25" s="1"/>
      <c r="S25" s="1"/>
      <c r="T25" s="1"/>
      <c r="U25" s="1"/>
      <c r="V25" s="1"/>
      <c r="W25" s="1"/>
      <c r="X25" s="1"/>
      <c r="Y25" s="1"/>
      <c r="Z25" s="1"/>
    </row>
    <row r="26" spans="1:26" ht="12.75" customHeight="1" x14ac:dyDescent="0.35">
      <c r="A26" s="1"/>
      <c r="B26" s="16" t="s">
        <v>37</v>
      </c>
      <c r="C26" s="17" t="s">
        <v>23</v>
      </c>
      <c r="D26" s="18" t="str">
        <f>IF(C26="NO","",'PCV Hib Men C'!B5)</f>
        <v/>
      </c>
      <c r="E26" s="61" t="s">
        <v>38</v>
      </c>
      <c r="F26" s="59" t="str">
        <f>IF(C26="No","",'PCV Hib Men C'!B18)</f>
        <v/>
      </c>
      <c r="G26" s="1"/>
      <c r="H26" s="1"/>
      <c r="I26" s="1"/>
      <c r="J26" s="1"/>
      <c r="K26" s="1"/>
      <c r="L26" s="1"/>
      <c r="M26" s="1"/>
      <c r="N26" s="1"/>
      <c r="O26" s="1"/>
      <c r="P26" s="1"/>
      <c r="Q26" s="1"/>
      <c r="R26" s="1"/>
      <c r="S26" s="1"/>
      <c r="T26" s="1"/>
      <c r="U26" s="1"/>
      <c r="V26" s="1"/>
      <c r="W26" s="1"/>
      <c r="X26" s="1"/>
      <c r="Y26" s="1"/>
      <c r="Z26" s="1"/>
    </row>
    <row r="27" spans="1:26" ht="12.75" customHeight="1" x14ac:dyDescent="0.35">
      <c r="A27" s="1"/>
      <c r="B27" s="60" t="s">
        <v>39</v>
      </c>
      <c r="C27" s="17" t="s">
        <v>23</v>
      </c>
      <c r="D27" s="18" t="str">
        <f>IF(C27="NO","",'PCV Hib Men C'!B6)</f>
        <v/>
      </c>
      <c r="E27" s="62" t="s">
        <v>40</v>
      </c>
      <c r="F27" s="59"/>
      <c r="G27" s="1"/>
      <c r="H27" s="1"/>
      <c r="I27" s="1"/>
      <c r="J27" s="1"/>
      <c r="K27" s="1"/>
      <c r="L27" s="1"/>
      <c r="M27" s="1"/>
      <c r="N27" s="1"/>
      <c r="O27" s="1"/>
      <c r="P27" s="1"/>
      <c r="Q27" s="1"/>
      <c r="R27" s="1"/>
      <c r="S27" s="1"/>
      <c r="T27" s="1"/>
      <c r="U27" s="1"/>
      <c r="V27" s="1"/>
      <c r="W27" s="1"/>
      <c r="X27" s="1"/>
      <c r="Y27" s="1"/>
      <c r="Z27" s="1"/>
    </row>
    <row r="28" spans="1:26" ht="12.75" customHeight="1" x14ac:dyDescent="0.35">
      <c r="A28" s="1"/>
      <c r="B28" s="60" t="s">
        <v>41</v>
      </c>
      <c r="C28" s="17" t="s">
        <v>23</v>
      </c>
      <c r="D28" s="18" t="str">
        <f>IF(C28="NO","",'PCV Hib Men C'!B7)</f>
        <v/>
      </c>
      <c r="E28" s="62" t="s">
        <v>42</v>
      </c>
      <c r="F28" s="59"/>
      <c r="G28" s="1"/>
      <c r="H28" s="1"/>
      <c r="I28" s="1"/>
      <c r="J28" s="1"/>
      <c r="K28" s="1"/>
      <c r="L28" s="1"/>
      <c r="M28" s="1"/>
      <c r="N28" s="1"/>
      <c r="O28" s="1"/>
      <c r="P28" s="1"/>
      <c r="Q28" s="1"/>
      <c r="R28" s="1"/>
      <c r="S28" s="1"/>
      <c r="T28" s="1"/>
      <c r="U28" s="1"/>
      <c r="V28" s="1"/>
      <c r="W28" s="1"/>
      <c r="X28" s="1"/>
      <c r="Y28" s="1"/>
      <c r="Z28" s="1"/>
    </row>
    <row r="29" spans="1:26" ht="12.75" customHeight="1" x14ac:dyDescent="0.35">
      <c r="A29" s="1"/>
      <c r="B29" s="16" t="s">
        <v>43</v>
      </c>
      <c r="C29" s="17" t="s">
        <v>23</v>
      </c>
      <c r="D29" s="18" t="str">
        <f>IF(C29="no","",Rotavirus!B5)</f>
        <v/>
      </c>
      <c r="E29" s="67" t="s">
        <v>44</v>
      </c>
      <c r="F29" s="59" t="str">
        <f>IF(C29="No","",Rotavirus!B13)</f>
        <v/>
      </c>
      <c r="G29" s="1"/>
      <c r="H29" s="1"/>
      <c r="I29" s="1"/>
      <c r="J29" s="1"/>
      <c r="K29" s="1"/>
      <c r="L29" s="1"/>
      <c r="M29" s="1"/>
      <c r="N29" s="1"/>
      <c r="O29" s="1"/>
      <c r="P29" s="1"/>
      <c r="Q29" s="1"/>
      <c r="R29" s="1"/>
      <c r="S29" s="1"/>
      <c r="T29" s="1"/>
      <c r="U29" s="1"/>
      <c r="V29" s="1"/>
      <c r="W29" s="1"/>
      <c r="X29" s="1"/>
      <c r="Y29" s="1"/>
      <c r="Z29" s="1"/>
    </row>
    <row r="30" spans="1:26" ht="12.75" customHeight="1" x14ac:dyDescent="0.35">
      <c r="A30" s="1"/>
      <c r="B30" s="16" t="s">
        <v>45</v>
      </c>
      <c r="C30" s="17" t="s">
        <v>18</v>
      </c>
      <c r="D30" s="18" t="str">
        <f>IF(C30="no","",'Shingles Combined'!B5)</f>
        <v/>
      </c>
      <c r="E30" s="67" t="s">
        <v>46</v>
      </c>
      <c r="F30" s="59" t="str">
        <f>IF(C30="No","",'Shingles Combined'!B24)</f>
        <v/>
      </c>
      <c r="G30" s="1"/>
      <c r="H30" s="1"/>
      <c r="I30" s="1"/>
      <c r="J30" s="1"/>
      <c r="K30" s="1"/>
      <c r="L30" s="1"/>
      <c r="M30" s="1"/>
      <c r="N30" s="1"/>
      <c r="O30" s="1"/>
      <c r="P30" s="1"/>
      <c r="Q30" s="1"/>
      <c r="R30" s="1"/>
      <c r="S30" s="1"/>
      <c r="T30" s="1"/>
      <c r="U30" s="1"/>
      <c r="V30" s="1"/>
      <c r="W30" s="1"/>
      <c r="X30" s="1"/>
      <c r="Y30" s="1"/>
      <c r="Z30" s="1"/>
    </row>
    <row r="31" spans="1:26" ht="12.75" customHeight="1" x14ac:dyDescent="0.35">
      <c r="A31" s="1"/>
      <c r="B31" s="19" t="s">
        <v>47</v>
      </c>
      <c r="C31" s="68" t="s">
        <v>18</v>
      </c>
      <c r="D31" s="20" t="str">
        <f>IF(C31="no","",'Seasonal Flu'!B13)</f>
        <v/>
      </c>
      <c r="E31" s="69" t="s">
        <v>48</v>
      </c>
      <c r="F31" s="21" t="str">
        <f>IF(C31="No","",'Seasonal Flu'!B31)</f>
        <v/>
      </c>
      <c r="G31" s="1"/>
      <c r="H31" s="1"/>
      <c r="I31" s="1"/>
      <c r="J31" s="1"/>
      <c r="K31" s="1"/>
      <c r="L31" s="1"/>
      <c r="M31" s="1"/>
      <c r="N31" s="1"/>
      <c r="O31" s="1"/>
      <c r="P31" s="1"/>
      <c r="Q31" s="1"/>
      <c r="R31" s="1"/>
      <c r="S31" s="1"/>
      <c r="T31" s="1"/>
      <c r="U31" s="1"/>
      <c r="V31" s="1"/>
      <c r="W31" s="1"/>
      <c r="X31" s="1"/>
      <c r="Y31" s="1"/>
      <c r="Z31" s="1"/>
    </row>
    <row r="32" spans="1:26" ht="12.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customHeigh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8">
    <mergeCell ref="C13:E13"/>
    <mergeCell ref="C14:E14"/>
    <mergeCell ref="C15:E15"/>
    <mergeCell ref="B1:F1"/>
    <mergeCell ref="B5:F5"/>
    <mergeCell ref="B6:F6"/>
    <mergeCell ref="B7:F8"/>
    <mergeCell ref="B10:C10"/>
  </mergeCells>
  <conditionalFormatting sqref="B17">
    <cfRule type="expression" dxfId="57" priority="1">
      <formula>$C$17="Yes"</formula>
    </cfRule>
  </conditionalFormatting>
  <conditionalFormatting sqref="B18">
    <cfRule type="expression" dxfId="56" priority="2">
      <formula>$C$18="Yes"</formula>
    </cfRule>
  </conditionalFormatting>
  <conditionalFormatting sqref="B19">
    <cfRule type="expression" dxfId="55" priority="3">
      <formula>$C$19="yes"</formula>
    </cfRule>
    <cfRule type="expression" dxfId="54" priority="4">
      <formula>$C$19="Yes"</formula>
    </cfRule>
  </conditionalFormatting>
  <conditionalFormatting sqref="B20">
    <cfRule type="expression" dxfId="53" priority="5">
      <formula>$C$20="yes"</formula>
    </cfRule>
  </conditionalFormatting>
  <conditionalFormatting sqref="B21">
    <cfRule type="expression" dxfId="52" priority="6">
      <formula>$C$21="yes"</formula>
    </cfRule>
  </conditionalFormatting>
  <conditionalFormatting sqref="B22">
    <cfRule type="expression" dxfId="51" priority="7">
      <formula>$C$22="yes"</formula>
    </cfRule>
  </conditionalFormatting>
  <conditionalFormatting sqref="B23">
    <cfRule type="expression" dxfId="50" priority="8">
      <formula>$C$23="yes"</formula>
    </cfRule>
  </conditionalFormatting>
  <conditionalFormatting sqref="B24">
    <cfRule type="expression" dxfId="49" priority="9">
      <formula>$C$24="yes"</formula>
    </cfRule>
  </conditionalFormatting>
  <conditionalFormatting sqref="B25">
    <cfRule type="expression" dxfId="48" priority="10">
      <formula>$C$25="yes"</formula>
    </cfRule>
  </conditionalFormatting>
  <conditionalFormatting sqref="B26:B28">
    <cfRule type="expression" dxfId="47" priority="11">
      <formula>$C$26="yes"</formula>
    </cfRule>
  </conditionalFormatting>
  <conditionalFormatting sqref="B29">
    <cfRule type="expression" dxfId="46" priority="12">
      <formula>$C$29="yes"</formula>
    </cfRule>
  </conditionalFormatting>
  <conditionalFormatting sqref="B30">
    <cfRule type="expression" dxfId="45" priority="13">
      <formula>$C$30="yes"</formula>
    </cfRule>
  </conditionalFormatting>
  <conditionalFormatting sqref="B31">
    <cfRule type="expression" dxfId="44" priority="14">
      <formula>$C$31="Yes"</formula>
    </cfRule>
  </conditionalFormatting>
  <conditionalFormatting sqref="C17:C31">
    <cfRule type="containsText" dxfId="43" priority="15" operator="containsText" text="Yes">
      <formula>NOT(ISERROR(SEARCH(("Yes"),(C17))))</formula>
    </cfRule>
    <cfRule type="containsText" dxfId="42" priority="16" operator="containsText" text="Yes">
      <formula>NOT(ISERROR(SEARCH(("Yes"),(C17))))</formula>
    </cfRule>
    <cfRule type="containsText" dxfId="41" priority="17" operator="containsText" text="Yes">
      <formula>NOT(ISERROR(SEARCH(("Yes"),(C17))))</formula>
    </cfRule>
    <cfRule type="cellIs" dxfId="40" priority="18" operator="equal">
      <formula>"Yes"</formula>
    </cfRule>
  </conditionalFormatting>
  <conditionalFormatting sqref="C19:C31">
    <cfRule type="containsText" dxfId="39" priority="19" operator="containsText" text="Yes">
      <formula>NOT(ISERROR(SEARCH(("Yes"),(C19))))</formula>
    </cfRule>
    <cfRule type="containsText" dxfId="38" priority="20" operator="containsText" text="Yes">
      <formula>NOT(ISERROR(SEARCH(("Yes"),(C19))))</formula>
    </cfRule>
    <cfRule type="containsText" dxfId="37" priority="21" operator="containsText" text="Yes">
      <formula>NOT(ISERROR(SEARCH(("Yes"),(C19))))</formula>
    </cfRule>
    <cfRule type="cellIs" dxfId="36" priority="22" operator="equal">
      <formula>"Yes"</formula>
    </cfRule>
    <cfRule type="containsText" dxfId="35" priority="23" operator="containsText" text="Yes">
      <formula>NOT(ISERROR(SEARCH(("Yes"),(C19))))</formula>
    </cfRule>
    <cfRule type="containsText" dxfId="34" priority="24" operator="containsText" text="Yes">
      <formula>NOT(ISERROR(SEARCH(("Yes"),(C19))))</formula>
    </cfRule>
    <cfRule type="containsText" dxfId="33" priority="25" operator="containsText" text="Yes">
      <formula>NOT(ISERROR(SEARCH(("Yes"),(C19))))</formula>
    </cfRule>
    <cfRule type="cellIs" dxfId="32" priority="26" operator="equal">
      <formula>"Yes"</formula>
    </cfRule>
  </conditionalFormatting>
  <conditionalFormatting sqref="D17:D31">
    <cfRule type="containsText" dxfId="31" priority="27" operator="containsText" text="Completed Successfully">
      <formula>NOT(ISERROR(SEARCH(("Completed Successfully"),(D17))))</formula>
    </cfRule>
    <cfRule type="containsText" dxfId="30" priority="28" operator="containsText" text="Data Missing">
      <formula>NOT(ISERROR(SEARCH(("Data Missing"),(D17))))</formula>
    </cfRule>
  </conditionalFormatting>
  <dataValidations count="1">
    <dataValidation type="list" allowBlank="1" showErrorMessage="1" sqref="C11" xr:uid="{00000000-0002-0000-0000-000001000000}">
      <formula1>"Apr-2025, May-2025, Jun-2025, Jul-2025, Aug-2025, Sep-2025, Oct-2025, Nov-2025, Dec-2025, Jan-2026, Feb-2026, Mar-2026"</formula1>
    </dataValidation>
  </dataValidations>
  <hyperlinks>
    <hyperlink ref="E17" location="'6-in-1'!B10" display="Link to 6-in-1 sheet" xr:uid="{00000000-0004-0000-0000-000000000000}"/>
    <hyperlink ref="E18" location="'Child Flu'!A1" display="Link to Child Flu sheet" xr:uid="{00000000-0004-0000-0000-000001000000}"/>
    <hyperlink ref="E19" location="'Hep B Babies at Risk'!B10" display="Link to Hep B Babies sheet" xr:uid="{00000000-0004-0000-0000-000002000000}"/>
    <hyperlink ref="E20" location="'HPV Booster'!B10" display="Link to HPV Booster sheet" xr:uid="{00000000-0004-0000-0000-000003000000}"/>
    <hyperlink ref="E21" location="' Men B'!B10" display="Link to Men B sheet" xr:uid="{00000000-0004-0000-0000-000004000000}"/>
    <hyperlink ref="E22" location="'Men ACWY'!B10" display="Link to Men ACWY sheet" xr:uid="{00000000-0004-0000-0000-000005000000}"/>
    <hyperlink ref="E23" location="MMR!B10" display="Link to MMR sheet" xr:uid="{00000000-0004-0000-0000-000006000000}"/>
    <hyperlink ref="E24" location="Pertussis!B10" display="Link to Pertussis sheet" xr:uid="{00000000-0004-0000-0000-000007000000}"/>
    <hyperlink ref="E25" location="Pneumococcal!B10" display="Link to Pneumococcal sheet" xr:uid="{00000000-0004-0000-0000-000008000000}"/>
    <hyperlink ref="E26" location="'PCV Hib Men C'!B10" display="Link to PCV Hib Men C sheet" xr:uid="{00000000-0004-0000-0000-000009000000}"/>
    <hyperlink ref="E29" location="Rotavirus!B10" display="Link to Rotavirus sheet" xr:uid="{00000000-0004-0000-0000-00000A000000}"/>
    <hyperlink ref="E30" location="'Shingles Combined'!B10" display="Link to Shingles sheet" xr:uid="{00000000-0004-0000-0000-00000B000000}"/>
    <hyperlink ref="E31" location="'Seasonal Flu'!A1" display="Link to Seasonal Flu sheet" xr:uid="{00000000-0004-0000-0000-00000C000000}"/>
    <hyperlink ref="E27" location="'RSV 75+'!A1" display="link to RSV 75+ Sheet" xr:uid="{FCC7359C-2F1F-4BCA-A0EF-2E1E9421CA66}"/>
    <hyperlink ref="E28" location="'RSV Pregnancy'!A1" display="Link to RSV Pregnancy Sheet" xr:uid="{81B32E29-1D16-48D5-93DE-15E66D7E2582}"/>
  </hyperlink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'Pick lists &amp; Vlookup'!$A$2:$A$3</xm:f>
          </x14:formula1>
          <xm:sqref>C17:C31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000"/>
  <sheetViews>
    <sheetView workbookViewId="0"/>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26" ht="21" x14ac:dyDescent="0.5">
      <c r="A1" s="22" t="s">
        <v>35</v>
      </c>
    </row>
    <row r="2" spans="1:26" ht="14.5" x14ac:dyDescent="0.35">
      <c r="A2" s="23" t="s">
        <v>7</v>
      </c>
      <c r="B2" s="92">
        <f>Overview!C11</f>
        <v>45748</v>
      </c>
      <c r="C2" s="73"/>
      <c r="D2" s="73"/>
      <c r="E2" s="73"/>
      <c r="F2" s="73"/>
      <c r="G2" s="74"/>
    </row>
    <row r="3" spans="1:26" ht="14.5" x14ac:dyDescent="0.35">
      <c r="A3" s="24" t="s">
        <v>50</v>
      </c>
      <c r="B3" s="93">
        <f>Overview!C12</f>
        <v>0</v>
      </c>
      <c r="C3" s="73"/>
      <c r="D3" s="73"/>
      <c r="E3" s="73"/>
      <c r="F3" s="73"/>
      <c r="G3" s="74"/>
    </row>
    <row r="4" spans="1:26" ht="14.5" x14ac:dyDescent="0.35">
      <c r="A4" s="23" t="s">
        <v>10</v>
      </c>
      <c r="B4" s="93" t="e">
        <f>Overview!C13</f>
        <v>#N/A</v>
      </c>
      <c r="C4" s="73"/>
      <c r="D4" s="73"/>
      <c r="E4" s="73"/>
      <c r="F4" s="73"/>
      <c r="G4" s="74"/>
    </row>
    <row r="5" spans="1:26" ht="14.25" customHeight="1" x14ac:dyDescent="0.35">
      <c r="A5" s="25" t="s">
        <v>51</v>
      </c>
      <c r="B5" s="94" t="str">
        <f>IF(OR(ISBLANK(B10),ISBLANK(C10),ISBLANK(B11),ISBLANK(C11),ISBLANK(#REF!),ISBLANK(#REF!),ISBLANK(#REF!),ISBLANK(#REF!),ISBLANK(#REF!),ISBLANK(#REF!),ISBLANK(#REF!),ISBLANK(#REF!),ISBLANK(#REF!),ISBLANK(#REF!),ISBLANK(#REF!),ISBLANK(#REF!),ISBLANK(#REF!),ISBLANK(#REF!)),"Data Missing", "Completed Successfully")</f>
        <v>Data Missing</v>
      </c>
      <c r="C5" s="74"/>
      <c r="D5" s="95" t="s">
        <v>52</v>
      </c>
      <c r="E5" s="79"/>
      <c r="F5" s="79"/>
      <c r="G5" s="79"/>
      <c r="H5" s="79"/>
    </row>
    <row r="6" spans="1:26" ht="14.5" x14ac:dyDescent="0.35">
      <c r="B6" s="26"/>
      <c r="C6" s="26"/>
      <c r="D6" s="79"/>
      <c r="E6" s="79"/>
      <c r="F6" s="79"/>
      <c r="G6" s="79"/>
      <c r="H6" s="79"/>
    </row>
    <row r="7" spans="1:26" ht="18" customHeight="1" x14ac:dyDescent="0.45">
      <c r="A7" s="86" t="s">
        <v>53</v>
      </c>
      <c r="B7" s="79"/>
      <c r="C7" s="79"/>
      <c r="D7" s="79"/>
      <c r="E7" s="79"/>
      <c r="F7" s="79"/>
      <c r="G7" s="79"/>
      <c r="H7" s="79"/>
      <c r="I7" s="27"/>
    </row>
    <row r="8" spans="1:26" ht="18.5" x14ac:dyDescent="0.45">
      <c r="A8" s="79"/>
      <c r="B8" s="79"/>
      <c r="C8" s="79"/>
      <c r="D8" s="79"/>
      <c r="E8" s="79"/>
      <c r="F8" s="79"/>
      <c r="G8" s="79"/>
      <c r="H8" s="79"/>
      <c r="I8" s="28"/>
    </row>
    <row r="9" spans="1:26" ht="31" x14ac:dyDescent="0.35">
      <c r="A9" s="29" t="s">
        <v>54</v>
      </c>
      <c r="B9" s="30" t="s">
        <v>55</v>
      </c>
      <c r="C9" s="29" t="s">
        <v>56</v>
      </c>
      <c r="D9" s="29" t="s">
        <v>57</v>
      </c>
      <c r="E9" s="31"/>
      <c r="F9" s="31"/>
      <c r="G9" s="31"/>
      <c r="H9" s="31"/>
    </row>
    <row r="10" spans="1:26" ht="15.5" x14ac:dyDescent="0.35">
      <c r="A10" s="32" t="s">
        <v>88</v>
      </c>
      <c r="B10" s="33"/>
      <c r="C10" s="34"/>
      <c r="D10" s="32">
        <f t="shared" ref="D10:D11" si="0">C10-B10</f>
        <v>0</v>
      </c>
      <c r="E10" s="31"/>
      <c r="F10" s="31"/>
      <c r="G10" s="31"/>
      <c r="H10" s="31"/>
    </row>
    <row r="11" spans="1:26" ht="15.5" x14ac:dyDescent="0.35">
      <c r="A11" s="32" t="s">
        <v>89</v>
      </c>
      <c r="B11" s="33"/>
      <c r="C11" s="34"/>
      <c r="D11" s="32">
        <f t="shared" si="0"/>
        <v>0</v>
      </c>
      <c r="E11" s="31"/>
      <c r="F11" s="31"/>
      <c r="G11" s="31"/>
      <c r="H11" s="31"/>
    </row>
    <row r="13" spans="1:26" ht="15.5" x14ac:dyDescent="0.35">
      <c r="A13" s="40" t="s">
        <v>67</v>
      </c>
      <c r="B13" s="96"/>
      <c r="C13" s="74"/>
      <c r="D13" s="35" t="s">
        <v>68</v>
      </c>
    </row>
    <row r="14" spans="1:26" ht="64.5" customHeight="1" x14ac:dyDescent="0.35">
      <c r="A14" s="89" t="s">
        <v>69</v>
      </c>
      <c r="B14" s="90"/>
      <c r="C14" s="90"/>
      <c r="D14" s="90"/>
      <c r="E14" s="90"/>
      <c r="F14" s="90"/>
      <c r="G14" s="90"/>
      <c r="H14" s="91"/>
      <c r="I14" s="36"/>
      <c r="J14" s="36"/>
      <c r="K14" s="36"/>
      <c r="L14" s="36"/>
      <c r="M14" s="36"/>
      <c r="N14" s="36"/>
      <c r="O14" s="36"/>
      <c r="P14" s="36"/>
      <c r="Q14" s="36"/>
    </row>
    <row r="15" spans="1:26" ht="14.5" x14ac:dyDescent="0.35">
      <c r="A15" s="37"/>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ht="14.5" x14ac:dyDescent="0.3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ht="14.5" x14ac:dyDescent="0.3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4.5" x14ac:dyDescent="0.3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4.5" x14ac:dyDescent="0.3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4.5" x14ac:dyDescent="0.3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x14ac:dyDescent="0.3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x14ac:dyDescent="0.3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7:H8"/>
    <mergeCell ref="B13:C13"/>
    <mergeCell ref="A14:H14"/>
    <mergeCell ref="B2:G2"/>
    <mergeCell ref="B3:G3"/>
    <mergeCell ref="B4:G4"/>
    <mergeCell ref="B5:C5"/>
    <mergeCell ref="D5:H6"/>
  </mergeCells>
  <conditionalFormatting sqref="B5:B6">
    <cfRule type="containsText" dxfId="13" priority="1" operator="containsText" text="Completed successfully">
      <formula>NOT(ISERROR(SEARCH(("Completed successfully"),(B5))))</formula>
    </cfRule>
    <cfRule type="containsText" dxfId="12"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900-000000000000}">
          <x14:formula1>
            <xm:f>'Pick lists &amp; Vlookup'!$A$21:$A$22</xm:f>
          </x14:formula1>
          <xm:sqref>B13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workbookViewId="0">
      <selection activeCell="B10" sqref="B10"/>
    </sheetView>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9" ht="21" x14ac:dyDescent="0.5">
      <c r="A1" s="22" t="s">
        <v>90</v>
      </c>
    </row>
    <row r="2" spans="1:9" ht="14.5" x14ac:dyDescent="0.35">
      <c r="A2" s="23" t="s">
        <v>7</v>
      </c>
      <c r="B2" s="92">
        <f>Overview!C11</f>
        <v>45748</v>
      </c>
      <c r="C2" s="73"/>
      <c r="D2" s="73"/>
      <c r="E2" s="73"/>
      <c r="F2" s="73"/>
      <c r="G2" s="74"/>
    </row>
    <row r="3" spans="1:9" ht="14.5" x14ac:dyDescent="0.35">
      <c r="A3" s="24" t="s">
        <v>50</v>
      </c>
      <c r="B3" s="93">
        <f>Overview!C12</f>
        <v>0</v>
      </c>
      <c r="C3" s="73"/>
      <c r="D3" s="73"/>
      <c r="E3" s="73"/>
      <c r="F3" s="73"/>
      <c r="G3" s="74"/>
    </row>
    <row r="4" spans="1:9" ht="14.5" x14ac:dyDescent="0.35">
      <c r="A4" s="23" t="s">
        <v>10</v>
      </c>
      <c r="B4" s="93" t="e">
        <f>Overview!C13</f>
        <v>#N/A</v>
      </c>
      <c r="C4" s="73"/>
      <c r="D4" s="73"/>
      <c r="E4" s="73"/>
      <c r="F4" s="73"/>
      <c r="G4" s="74"/>
    </row>
    <row r="5" spans="1:9" ht="14.25" customHeight="1" x14ac:dyDescent="0.35">
      <c r="A5" s="25" t="s">
        <v>51</v>
      </c>
      <c r="B5" s="94" t="str">
        <f>IF(OR(ISBLANK(B10),ISBLANK(C10),ISBLANK(B11),ISBLANK(C11),ISBLANK(B12),ISBLANK(C12),ISBLANK(B13),ISBLANK(C13),ISBLANK(B14),ISBLANK(C14),ISBLANK(B15),ISBLANK(C15),ISBLANK(B16),ISBLANK(C16),ISBLANK(#REF!),ISBLANK(#REF!),ISBLANK(#REF!),ISBLANK(#REF!)),"Data Missing", "Completed Successfully")</f>
        <v>Data Missing</v>
      </c>
      <c r="C5" s="74"/>
      <c r="D5" s="95" t="s">
        <v>52</v>
      </c>
      <c r="E5" s="79"/>
      <c r="F5" s="79"/>
      <c r="G5" s="79"/>
      <c r="H5" s="79"/>
    </row>
    <row r="6" spans="1:9" ht="14.5" x14ac:dyDescent="0.35">
      <c r="B6" s="26"/>
      <c r="C6" s="26"/>
      <c r="D6" s="79"/>
      <c r="E6" s="79"/>
      <c r="F6" s="79"/>
      <c r="G6" s="79"/>
      <c r="H6" s="79"/>
    </row>
    <row r="7" spans="1:9" ht="18" customHeight="1" x14ac:dyDescent="0.45">
      <c r="A7" s="86" t="s">
        <v>53</v>
      </c>
      <c r="B7" s="79"/>
      <c r="C7" s="79"/>
      <c r="D7" s="79"/>
      <c r="E7" s="79"/>
      <c r="F7" s="79"/>
      <c r="G7" s="79"/>
      <c r="H7" s="79"/>
      <c r="I7" s="27"/>
    </row>
    <row r="8" spans="1:9" ht="18.5" x14ac:dyDescent="0.45">
      <c r="A8" s="79"/>
      <c r="B8" s="79"/>
      <c r="C8" s="79"/>
      <c r="D8" s="79"/>
      <c r="E8" s="79"/>
      <c r="F8" s="79"/>
      <c r="G8" s="79"/>
      <c r="H8" s="79"/>
      <c r="I8" s="28"/>
    </row>
    <row r="9" spans="1:9" ht="31" x14ac:dyDescent="0.35">
      <c r="A9" s="29" t="s">
        <v>54</v>
      </c>
      <c r="B9" s="30" t="s">
        <v>55</v>
      </c>
      <c r="C9" s="29" t="s">
        <v>56</v>
      </c>
      <c r="D9" s="29" t="s">
        <v>57</v>
      </c>
      <c r="E9" s="31"/>
      <c r="F9" s="31"/>
      <c r="G9" s="31"/>
      <c r="H9" s="31"/>
    </row>
    <row r="10" spans="1:9" ht="15.5" x14ac:dyDescent="0.35">
      <c r="A10" s="32" t="s">
        <v>91</v>
      </c>
      <c r="B10" s="33"/>
      <c r="C10" s="34"/>
      <c r="D10" s="32">
        <f t="shared" ref="D10:D16" si="0">C10-B10</f>
        <v>0</v>
      </c>
      <c r="E10" s="31"/>
      <c r="F10" s="31"/>
      <c r="G10" s="31"/>
      <c r="H10" s="31"/>
    </row>
    <row r="11" spans="1:9" ht="15.5" x14ac:dyDescent="0.35">
      <c r="A11" s="32" t="s">
        <v>92</v>
      </c>
      <c r="B11" s="33"/>
      <c r="C11" s="34"/>
      <c r="D11" s="32">
        <f t="shared" si="0"/>
        <v>0</v>
      </c>
      <c r="E11" s="31"/>
      <c r="F11" s="31"/>
      <c r="G11" s="31"/>
      <c r="H11" s="31"/>
    </row>
    <row r="12" spans="1:9" ht="15.5" x14ac:dyDescent="0.35">
      <c r="A12" s="32" t="s">
        <v>93</v>
      </c>
      <c r="B12" s="33"/>
      <c r="C12" s="34"/>
      <c r="D12" s="32">
        <f t="shared" si="0"/>
        <v>0</v>
      </c>
      <c r="E12" s="31"/>
      <c r="F12" s="31"/>
      <c r="G12" s="31"/>
      <c r="H12" s="31"/>
    </row>
    <row r="13" spans="1:9" ht="15.5" x14ac:dyDescent="0.35">
      <c r="A13" s="32" t="s">
        <v>94</v>
      </c>
      <c r="B13" s="33"/>
      <c r="C13" s="34"/>
      <c r="D13" s="32">
        <f t="shared" si="0"/>
        <v>0</v>
      </c>
      <c r="E13" s="31"/>
      <c r="F13" s="31"/>
      <c r="G13" s="31"/>
      <c r="H13" s="31"/>
    </row>
    <row r="14" spans="1:9" ht="15.5" x14ac:dyDescent="0.35">
      <c r="A14" s="32" t="s">
        <v>95</v>
      </c>
      <c r="B14" s="33"/>
      <c r="C14" s="34"/>
      <c r="D14" s="32">
        <f t="shared" si="0"/>
        <v>0</v>
      </c>
      <c r="E14" s="31"/>
      <c r="F14" s="31"/>
      <c r="G14" s="31"/>
      <c r="H14" s="31"/>
    </row>
    <row r="15" spans="1:9" ht="15.5" x14ac:dyDescent="0.35">
      <c r="A15" s="32" t="s">
        <v>96</v>
      </c>
      <c r="B15" s="33"/>
      <c r="C15" s="34"/>
      <c r="D15" s="32">
        <f t="shared" si="0"/>
        <v>0</v>
      </c>
      <c r="E15" s="31"/>
      <c r="F15" s="31"/>
      <c r="G15" s="31"/>
      <c r="H15" s="31"/>
    </row>
    <row r="16" spans="1:9" ht="15.5" x14ac:dyDescent="0.35">
      <c r="A16" s="32" t="s">
        <v>97</v>
      </c>
      <c r="B16" s="33"/>
      <c r="C16" s="34"/>
      <c r="D16" s="32">
        <f t="shared" si="0"/>
        <v>0</v>
      </c>
      <c r="E16" s="31"/>
      <c r="F16" s="31"/>
      <c r="G16" s="31"/>
      <c r="H16" s="31"/>
    </row>
    <row r="18" spans="1:26" ht="15.5" x14ac:dyDescent="0.35">
      <c r="A18" s="40" t="s">
        <v>67</v>
      </c>
      <c r="B18" s="96"/>
      <c r="C18" s="74"/>
      <c r="D18" s="35" t="s">
        <v>68</v>
      </c>
    </row>
    <row r="19" spans="1:26" ht="64.5" customHeight="1" x14ac:dyDescent="0.35">
      <c r="A19" s="89" t="s">
        <v>69</v>
      </c>
      <c r="B19" s="90"/>
      <c r="C19" s="90"/>
      <c r="D19" s="90"/>
      <c r="E19" s="90"/>
      <c r="F19" s="90"/>
      <c r="G19" s="90"/>
      <c r="H19" s="91"/>
      <c r="I19" s="36"/>
      <c r="J19" s="36"/>
      <c r="K19" s="36"/>
      <c r="L19" s="36"/>
      <c r="M19" s="36"/>
      <c r="N19" s="36"/>
      <c r="O19" s="36"/>
      <c r="P19" s="36"/>
      <c r="Q19" s="36"/>
    </row>
    <row r="20" spans="1:26" ht="14.5" x14ac:dyDescent="0.35">
      <c r="A20" s="37"/>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x14ac:dyDescent="0.3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x14ac:dyDescent="0.3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7:H8"/>
    <mergeCell ref="B18:C18"/>
    <mergeCell ref="A19:H19"/>
    <mergeCell ref="B2:G2"/>
    <mergeCell ref="B3:G3"/>
    <mergeCell ref="B4:G4"/>
    <mergeCell ref="B5:C5"/>
    <mergeCell ref="D5:H6"/>
  </mergeCells>
  <conditionalFormatting sqref="B5:B6">
    <cfRule type="containsText" dxfId="11" priority="1" operator="containsText" text="Completed successfully">
      <formula>NOT(ISERROR(SEARCH(("Completed successfully"),(B5))))</formula>
    </cfRule>
    <cfRule type="containsText" dxfId="10"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A00-000000000000}">
          <x14:formula1>
            <xm:f>'Pick lists &amp; Vlookup'!$A$21:$A$22</xm:f>
          </x14:formula1>
          <xm:sqref>B18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DC96-F7E6-4B0E-9DCC-32352423899D}">
  <dimension ref="A1:I16"/>
  <sheetViews>
    <sheetView workbookViewId="0">
      <selection activeCell="K11" sqref="K11"/>
    </sheetView>
  </sheetViews>
  <sheetFormatPr defaultRowHeight="14.5" x14ac:dyDescent="0.35"/>
  <cols>
    <col min="1" max="1" width="17.26953125" customWidth="1"/>
    <col min="2" max="2" width="16.1796875" customWidth="1"/>
    <col min="3" max="3" width="15.54296875" customWidth="1"/>
    <col min="4" max="4" width="11.54296875" customWidth="1"/>
  </cols>
  <sheetData>
    <row r="1" spans="1:9" ht="21" x14ac:dyDescent="0.5">
      <c r="A1" s="22" t="s">
        <v>98</v>
      </c>
    </row>
    <row r="2" spans="1:9" x14ac:dyDescent="0.35">
      <c r="A2" s="23" t="s">
        <v>7</v>
      </c>
      <c r="B2" s="92">
        <f>Overview!C11</f>
        <v>45748</v>
      </c>
      <c r="C2" s="73"/>
      <c r="D2" s="73"/>
      <c r="E2" s="73"/>
      <c r="F2" s="73"/>
      <c r="G2" s="74"/>
    </row>
    <row r="3" spans="1:9" x14ac:dyDescent="0.35">
      <c r="A3" s="24" t="s">
        <v>50</v>
      </c>
      <c r="B3" s="93">
        <f>Overview!C12</f>
        <v>0</v>
      </c>
      <c r="C3" s="73"/>
      <c r="D3" s="73"/>
      <c r="E3" s="73"/>
      <c r="F3" s="73"/>
      <c r="G3" s="74"/>
    </row>
    <row r="4" spans="1:9" x14ac:dyDescent="0.35">
      <c r="A4" s="23" t="s">
        <v>10</v>
      </c>
      <c r="B4" s="93" t="e">
        <f>Overview!C13</f>
        <v>#N/A</v>
      </c>
      <c r="C4" s="73"/>
      <c r="D4" s="73"/>
      <c r="E4" s="73"/>
      <c r="F4" s="73"/>
      <c r="G4" s="74"/>
    </row>
    <row r="5" spans="1:9" x14ac:dyDescent="0.35">
      <c r="A5" s="25" t="s">
        <v>51</v>
      </c>
      <c r="B5" s="94" t="str">
        <f>IF(OR(ISBLANK(B10),ISBLANK(C10),ISBLANK(#REF!),ISBLANK(#REF!),ISBLANK(#REF!),ISBLANK(#REF!),ISBLANK(#REF!),ISBLANK(#REF!),ISBLANK(#REF!),ISBLANK(#REF!),ISBLANK(#REF!),ISBLANK(#REF!),ISBLANK(#REF!),ISBLANK(#REF!),ISBLANK(#REF!),ISBLANK(#REF!),ISBLANK(#REF!),ISBLANK(#REF!)),"Data Missing", "Completed Successfully")</f>
        <v>Data Missing</v>
      </c>
      <c r="C5" s="74"/>
      <c r="D5" s="95" t="s">
        <v>52</v>
      </c>
      <c r="E5" s="79"/>
      <c r="F5" s="79"/>
      <c r="G5" s="79"/>
      <c r="H5" s="79"/>
    </row>
    <row r="6" spans="1:9" x14ac:dyDescent="0.35">
      <c r="B6" s="26"/>
      <c r="C6" s="26"/>
      <c r="D6" s="79"/>
      <c r="E6" s="79"/>
      <c r="F6" s="79"/>
      <c r="G6" s="79"/>
      <c r="H6" s="79"/>
    </row>
    <row r="7" spans="1:9" ht="18.5" x14ac:dyDescent="0.45">
      <c r="A7" s="86" t="s">
        <v>53</v>
      </c>
      <c r="B7" s="79"/>
      <c r="C7" s="79"/>
      <c r="D7" s="79"/>
      <c r="E7" s="79"/>
      <c r="F7" s="79"/>
      <c r="G7" s="79"/>
      <c r="H7" s="79"/>
      <c r="I7" s="27"/>
    </row>
    <row r="8" spans="1:9" ht="18.5" x14ac:dyDescent="0.45">
      <c r="A8" s="79"/>
      <c r="B8" s="79"/>
      <c r="C8" s="79"/>
      <c r="D8" s="79"/>
      <c r="E8" s="79"/>
      <c r="F8" s="79"/>
      <c r="G8" s="79"/>
      <c r="H8" s="79"/>
      <c r="I8" s="28"/>
    </row>
    <row r="9" spans="1:9" ht="31" x14ac:dyDescent="0.35">
      <c r="A9" s="29" t="s">
        <v>54</v>
      </c>
      <c r="B9" s="30" t="s">
        <v>55</v>
      </c>
      <c r="C9" s="29" t="s">
        <v>56</v>
      </c>
      <c r="D9" s="29" t="s">
        <v>57</v>
      </c>
      <c r="E9" s="31"/>
      <c r="F9" s="31"/>
      <c r="G9" s="31"/>
      <c r="H9" s="31"/>
    </row>
    <row r="10" spans="1:9" ht="15.5" x14ac:dyDescent="0.35">
      <c r="A10" s="32" t="s">
        <v>99</v>
      </c>
      <c r="B10" s="33"/>
      <c r="C10" s="34"/>
      <c r="D10" s="32">
        <f t="shared" ref="D10" si="0">C10-B10</f>
        <v>0</v>
      </c>
      <c r="E10" s="31"/>
      <c r="F10" s="31"/>
      <c r="G10" s="31"/>
      <c r="H10" s="31"/>
    </row>
    <row r="11" spans="1:9" ht="15.5" x14ac:dyDescent="0.35">
      <c r="A11" s="32" t="s">
        <v>100</v>
      </c>
      <c r="B11" s="33"/>
      <c r="C11" s="34"/>
      <c r="D11" s="32">
        <f t="shared" ref="D11" si="1">C11-B11</f>
        <v>0</v>
      </c>
      <c r="E11" s="31"/>
      <c r="F11" s="31"/>
      <c r="G11" s="31"/>
      <c r="H11" s="31"/>
    </row>
    <row r="13" spans="1:9" ht="16" thickBot="1" x14ac:dyDescent="0.4">
      <c r="A13" s="40" t="s">
        <v>67</v>
      </c>
      <c r="B13" s="96" t="s">
        <v>101</v>
      </c>
      <c r="C13" s="74"/>
      <c r="D13" s="35" t="s">
        <v>68</v>
      </c>
    </row>
    <row r="14" spans="1:9" ht="15" thickBot="1" x14ac:dyDescent="0.4">
      <c r="A14" s="89" t="s">
        <v>69</v>
      </c>
      <c r="B14" s="90"/>
      <c r="C14" s="90"/>
      <c r="D14" s="90"/>
      <c r="E14" s="90"/>
      <c r="F14" s="90"/>
      <c r="G14" s="90"/>
      <c r="H14" s="91"/>
      <c r="I14" s="36"/>
    </row>
    <row r="15" spans="1:9" x14ac:dyDescent="0.35">
      <c r="A15" s="37"/>
      <c r="B15" s="38"/>
      <c r="C15" s="38"/>
      <c r="D15" s="38"/>
      <c r="E15" s="38"/>
      <c r="F15" s="38"/>
      <c r="G15" s="38"/>
      <c r="H15" s="38"/>
      <c r="I15" s="38"/>
    </row>
    <row r="16" spans="1:9" x14ac:dyDescent="0.35">
      <c r="A16" s="38"/>
      <c r="B16" s="38"/>
      <c r="C16" s="38"/>
      <c r="D16" s="38"/>
      <c r="E16" s="38"/>
      <c r="F16" s="38"/>
      <c r="G16" s="38"/>
      <c r="H16" s="38"/>
      <c r="I16" s="38"/>
    </row>
  </sheetData>
  <mergeCells count="8">
    <mergeCell ref="B13:C13"/>
    <mergeCell ref="A14:H14"/>
    <mergeCell ref="B2:G2"/>
    <mergeCell ref="B3:G3"/>
    <mergeCell ref="B4:G4"/>
    <mergeCell ref="B5:C5"/>
    <mergeCell ref="D5:H6"/>
    <mergeCell ref="A7:H8"/>
  </mergeCells>
  <conditionalFormatting sqref="B5:B6">
    <cfRule type="containsText" dxfId="9" priority="1" operator="containsText" text="Completed successfully">
      <formula>NOT(ISERROR(SEARCH(("Completed successfully"),(B5))))</formula>
    </cfRule>
    <cfRule type="containsText" dxfId="8" priority="2" operator="containsText" text="Data Missing">
      <formula>NOT(ISERROR(SEARCH(("Data Missing"),(B5))))</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76CC7AFB-DA34-4F1D-822C-2D6E7BE6598C}">
          <x14:formula1>
            <xm:f>'Pick lists &amp; Vlookup'!$A$21:$A$22</xm:f>
          </x14:formula1>
          <xm:sqref>B13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AD5DB-32B7-47D5-8265-8FE685D3AB37}">
  <dimension ref="A1:I15"/>
  <sheetViews>
    <sheetView workbookViewId="0"/>
  </sheetViews>
  <sheetFormatPr defaultRowHeight="14.5" x14ac:dyDescent="0.35"/>
  <cols>
    <col min="1" max="1" width="17.7265625" customWidth="1"/>
    <col min="2" max="2" width="13.54296875" customWidth="1"/>
    <col min="3" max="3" width="17.1796875" customWidth="1"/>
    <col min="4" max="4" width="14.54296875" customWidth="1"/>
  </cols>
  <sheetData>
    <row r="1" spans="1:9" ht="21" x14ac:dyDescent="0.5">
      <c r="A1" s="22" t="s">
        <v>102</v>
      </c>
    </row>
    <row r="2" spans="1:9" x14ac:dyDescent="0.35">
      <c r="A2" s="23" t="s">
        <v>7</v>
      </c>
      <c r="B2" s="92">
        <f>Overview!C11</f>
        <v>45748</v>
      </c>
      <c r="C2" s="73"/>
      <c r="D2" s="73"/>
      <c r="E2" s="73"/>
      <c r="F2" s="73"/>
      <c r="G2" s="74"/>
    </row>
    <row r="3" spans="1:9" x14ac:dyDescent="0.35">
      <c r="A3" s="24" t="s">
        <v>50</v>
      </c>
      <c r="B3" s="93">
        <f>Overview!C12</f>
        <v>0</v>
      </c>
      <c r="C3" s="73"/>
      <c r="D3" s="73"/>
      <c r="E3" s="73"/>
      <c r="F3" s="73"/>
      <c r="G3" s="74"/>
    </row>
    <row r="4" spans="1:9" x14ac:dyDescent="0.35">
      <c r="A4" s="23" t="s">
        <v>10</v>
      </c>
      <c r="B4" s="93" t="e">
        <f>Overview!C13</f>
        <v>#N/A</v>
      </c>
      <c r="C4" s="73"/>
      <c r="D4" s="73"/>
      <c r="E4" s="73"/>
      <c r="F4" s="73"/>
      <c r="G4" s="74"/>
    </row>
    <row r="5" spans="1:9" x14ac:dyDescent="0.35">
      <c r="A5" s="25" t="s">
        <v>51</v>
      </c>
      <c r="B5" s="94" t="str">
        <f>IF(OR(ISBLANK(B10),ISBLANK(C10),ISBLANK(#REF!),ISBLANK(#REF!),ISBLANK(#REF!),ISBLANK(#REF!),ISBLANK(#REF!),ISBLANK(#REF!),ISBLANK(#REF!),ISBLANK(#REF!),ISBLANK(#REF!),ISBLANK(#REF!),ISBLANK(#REF!),ISBLANK(#REF!),ISBLANK(#REF!),ISBLANK(#REF!),ISBLANK(#REF!),ISBLANK(#REF!)),"Data Missing", "Completed Successfully")</f>
        <v>Data Missing</v>
      </c>
      <c r="C5" s="74"/>
      <c r="D5" s="95" t="s">
        <v>52</v>
      </c>
      <c r="E5" s="79"/>
      <c r="F5" s="79"/>
      <c r="G5" s="79"/>
      <c r="H5" s="79"/>
    </row>
    <row r="6" spans="1:9" x14ac:dyDescent="0.35">
      <c r="B6" s="26"/>
      <c r="C6" s="26"/>
      <c r="D6" s="79"/>
      <c r="E6" s="79"/>
      <c r="F6" s="79"/>
      <c r="G6" s="79"/>
      <c r="H6" s="79"/>
    </row>
    <row r="7" spans="1:9" ht="18.5" x14ac:dyDescent="0.45">
      <c r="A7" s="86" t="s">
        <v>53</v>
      </c>
      <c r="B7" s="79"/>
      <c r="C7" s="79"/>
      <c r="D7" s="79"/>
      <c r="E7" s="79"/>
      <c r="F7" s="79"/>
      <c r="G7" s="79"/>
      <c r="H7" s="79"/>
      <c r="I7" s="27"/>
    </row>
    <row r="8" spans="1:9" ht="18.5" x14ac:dyDescent="0.45">
      <c r="A8" s="79"/>
      <c r="B8" s="79"/>
      <c r="C8" s="79"/>
      <c r="D8" s="79"/>
      <c r="E8" s="79"/>
      <c r="F8" s="79"/>
      <c r="G8" s="79"/>
      <c r="H8" s="79"/>
      <c r="I8" s="28"/>
    </row>
    <row r="9" spans="1:9" ht="46.5" x14ac:dyDescent="0.35">
      <c r="A9" s="29" t="s">
        <v>54</v>
      </c>
      <c r="B9" s="30" t="s">
        <v>55</v>
      </c>
      <c r="C9" s="29" t="s">
        <v>56</v>
      </c>
      <c r="D9" s="29" t="s">
        <v>57</v>
      </c>
      <c r="E9" s="31"/>
      <c r="F9" s="31"/>
      <c r="G9" s="31"/>
      <c r="H9" s="31"/>
    </row>
    <row r="10" spans="1:9" ht="15.5" x14ac:dyDescent="0.35">
      <c r="A10" s="32" t="s">
        <v>103</v>
      </c>
      <c r="B10" s="33"/>
      <c r="C10" s="34"/>
      <c r="D10" s="32">
        <f t="shared" ref="D10" si="0">C10-B10</f>
        <v>0</v>
      </c>
      <c r="E10" s="31"/>
      <c r="F10" s="31"/>
      <c r="G10" s="31"/>
      <c r="H10" s="31"/>
    </row>
    <row r="12" spans="1:9" ht="16" thickBot="1" x14ac:dyDescent="0.4">
      <c r="A12" s="40" t="s">
        <v>67</v>
      </c>
      <c r="B12" s="96" t="s">
        <v>101</v>
      </c>
      <c r="C12" s="74"/>
      <c r="D12" s="35" t="s">
        <v>68</v>
      </c>
    </row>
    <row r="13" spans="1:9" ht="15" thickBot="1" x14ac:dyDescent="0.4">
      <c r="A13" s="89" t="s">
        <v>69</v>
      </c>
      <c r="B13" s="90"/>
      <c r="C13" s="90"/>
      <c r="D13" s="90"/>
      <c r="E13" s="90"/>
      <c r="F13" s="90"/>
      <c r="G13" s="90"/>
      <c r="H13" s="91"/>
      <c r="I13" s="36"/>
    </row>
    <row r="14" spans="1:9" x14ac:dyDescent="0.35">
      <c r="A14" s="37"/>
      <c r="B14" s="38"/>
      <c r="C14" s="38"/>
      <c r="D14" s="38"/>
      <c r="E14" s="38"/>
      <c r="F14" s="38"/>
      <c r="G14" s="38"/>
      <c r="H14" s="38"/>
      <c r="I14" s="38"/>
    </row>
    <row r="15" spans="1:9" x14ac:dyDescent="0.35">
      <c r="A15" s="38"/>
      <c r="B15" s="38"/>
      <c r="C15" s="38"/>
      <c r="D15" s="38"/>
      <c r="E15" s="38"/>
      <c r="F15" s="38"/>
      <c r="G15" s="38"/>
      <c r="H15" s="38"/>
      <c r="I15" s="38"/>
    </row>
  </sheetData>
  <mergeCells count="8">
    <mergeCell ref="B12:C12"/>
    <mergeCell ref="A13:H13"/>
    <mergeCell ref="B2:G2"/>
    <mergeCell ref="B3:G3"/>
    <mergeCell ref="B4:G4"/>
    <mergeCell ref="B5:C5"/>
    <mergeCell ref="D5:H6"/>
    <mergeCell ref="A7:H8"/>
  </mergeCells>
  <conditionalFormatting sqref="B5:B6">
    <cfRule type="containsText" dxfId="7" priority="1" operator="containsText" text="Completed successfully">
      <formula>NOT(ISERROR(SEARCH(("Completed successfully"),(B5))))</formula>
    </cfRule>
    <cfRule type="containsText" dxfId="6" priority="2" operator="containsText" text="Data Missing">
      <formula>NOT(ISERROR(SEARCH(("Data Missing"),(B5))))</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A7C0E56A-C190-464F-AC5C-3F51142DEBC6}">
          <x14:formula1>
            <xm:f>'Pick lists &amp; Vlookup'!$A$21:$A$22</xm:f>
          </x14:formula1>
          <xm:sqref>B12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0"/>
  <sheetViews>
    <sheetView workbookViewId="0">
      <selection activeCell="B10" sqref="B10"/>
    </sheetView>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26" ht="21" x14ac:dyDescent="0.5">
      <c r="A1" s="22" t="s">
        <v>43</v>
      </c>
    </row>
    <row r="2" spans="1:26" ht="14.5" x14ac:dyDescent="0.35">
      <c r="A2" s="23" t="s">
        <v>7</v>
      </c>
      <c r="B2" s="92">
        <f>Overview!C11</f>
        <v>45748</v>
      </c>
      <c r="C2" s="73"/>
      <c r="D2" s="73"/>
      <c r="E2" s="73"/>
      <c r="F2" s="73"/>
      <c r="G2" s="74"/>
    </row>
    <row r="3" spans="1:26" ht="14.5" x14ac:dyDescent="0.35">
      <c r="A3" s="24" t="s">
        <v>50</v>
      </c>
      <c r="B3" s="93">
        <f>Overview!C12</f>
        <v>0</v>
      </c>
      <c r="C3" s="73"/>
      <c r="D3" s="73"/>
      <c r="E3" s="73"/>
      <c r="F3" s="73"/>
      <c r="G3" s="74"/>
    </row>
    <row r="4" spans="1:26" ht="14.5" x14ac:dyDescent="0.35">
      <c r="A4" s="23" t="s">
        <v>10</v>
      </c>
      <c r="B4" s="93" t="e">
        <f>Overview!C13</f>
        <v>#N/A</v>
      </c>
      <c r="C4" s="73"/>
      <c r="D4" s="73"/>
      <c r="E4" s="73"/>
      <c r="F4" s="73"/>
      <c r="G4" s="74"/>
    </row>
    <row r="5" spans="1:26" ht="14.25" customHeight="1" x14ac:dyDescent="0.35">
      <c r="A5" s="25" t="s">
        <v>51</v>
      </c>
      <c r="B5" s="94" t="str">
        <f>IF(OR(ISBLANK(B10),ISBLANK(C10),ISBLANK(B11),ISBLANK(C11),ISBLANK(#REF!),ISBLANK(#REF!),ISBLANK(#REF!),ISBLANK(#REF!),ISBLANK(#REF!),ISBLANK(#REF!),ISBLANK(#REF!),ISBLANK(#REF!),ISBLANK(#REF!),ISBLANK(#REF!),ISBLANK(#REF!),ISBLANK(#REF!),ISBLANK(#REF!),ISBLANK(#REF!)),"Data Missing", "Completed Successfully")</f>
        <v>Data Missing</v>
      </c>
      <c r="C5" s="74"/>
      <c r="D5" s="95" t="s">
        <v>52</v>
      </c>
      <c r="E5" s="79"/>
      <c r="F5" s="79"/>
      <c r="G5" s="79"/>
      <c r="H5" s="79"/>
    </row>
    <row r="6" spans="1:26" ht="14.5" x14ac:dyDescent="0.35">
      <c r="B6" s="26"/>
      <c r="C6" s="26"/>
      <c r="D6" s="79"/>
      <c r="E6" s="79"/>
      <c r="F6" s="79"/>
      <c r="G6" s="79"/>
      <c r="H6" s="79"/>
    </row>
    <row r="7" spans="1:26" ht="18" customHeight="1" x14ac:dyDescent="0.45">
      <c r="A7" s="86" t="s">
        <v>53</v>
      </c>
      <c r="B7" s="79"/>
      <c r="C7" s="79"/>
      <c r="D7" s="79"/>
      <c r="E7" s="79"/>
      <c r="F7" s="79"/>
      <c r="G7" s="79"/>
      <c r="H7" s="79"/>
      <c r="I7" s="27"/>
    </row>
    <row r="8" spans="1:26" ht="18.5" x14ac:dyDescent="0.45">
      <c r="A8" s="79"/>
      <c r="B8" s="79"/>
      <c r="C8" s="79"/>
      <c r="D8" s="79"/>
      <c r="E8" s="79"/>
      <c r="F8" s="79"/>
      <c r="G8" s="79"/>
      <c r="H8" s="79"/>
      <c r="I8" s="28"/>
    </row>
    <row r="9" spans="1:26" ht="31" x14ac:dyDescent="0.35">
      <c r="A9" s="29" t="s">
        <v>54</v>
      </c>
      <c r="B9" s="30" t="s">
        <v>55</v>
      </c>
      <c r="C9" s="29" t="s">
        <v>56</v>
      </c>
      <c r="D9" s="29" t="s">
        <v>57</v>
      </c>
      <c r="E9" s="31"/>
      <c r="F9" s="31"/>
      <c r="G9" s="31"/>
      <c r="H9" s="31"/>
    </row>
    <row r="10" spans="1:26" ht="15.5" x14ac:dyDescent="0.35">
      <c r="A10" s="32" t="s">
        <v>104</v>
      </c>
      <c r="B10" s="33"/>
      <c r="C10" s="34"/>
      <c r="D10" s="32">
        <f t="shared" ref="D10:D11" si="0">C10-B10</f>
        <v>0</v>
      </c>
      <c r="E10" s="31"/>
      <c r="F10" s="31"/>
      <c r="G10" s="31"/>
      <c r="H10" s="31"/>
    </row>
    <row r="11" spans="1:26" ht="15.5" x14ac:dyDescent="0.35">
      <c r="A11" s="32" t="s">
        <v>105</v>
      </c>
      <c r="B11" s="33"/>
      <c r="C11" s="34"/>
      <c r="D11" s="32">
        <f t="shared" si="0"/>
        <v>0</v>
      </c>
      <c r="E11" s="31"/>
      <c r="F11" s="31"/>
      <c r="G11" s="31"/>
      <c r="H11" s="31"/>
    </row>
    <row r="13" spans="1:26" ht="15.5" x14ac:dyDescent="0.35">
      <c r="A13" s="40" t="s">
        <v>67</v>
      </c>
      <c r="B13" s="96"/>
      <c r="C13" s="74"/>
      <c r="D13" s="35" t="s">
        <v>68</v>
      </c>
    </row>
    <row r="14" spans="1:26" ht="64.5" customHeight="1" x14ac:dyDescent="0.35">
      <c r="A14" s="89" t="s">
        <v>69</v>
      </c>
      <c r="B14" s="90"/>
      <c r="C14" s="90"/>
      <c r="D14" s="90"/>
      <c r="E14" s="90"/>
      <c r="F14" s="90"/>
      <c r="G14" s="90"/>
      <c r="H14" s="91"/>
      <c r="I14" s="36"/>
      <c r="J14" s="36"/>
      <c r="K14" s="36"/>
      <c r="L14" s="36"/>
      <c r="M14" s="36"/>
      <c r="N14" s="36"/>
      <c r="O14" s="36"/>
      <c r="P14" s="36"/>
      <c r="Q14" s="36"/>
    </row>
    <row r="15" spans="1:26" ht="14.5" x14ac:dyDescent="0.35">
      <c r="A15" s="37"/>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ht="14.5" x14ac:dyDescent="0.3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ht="14.5" x14ac:dyDescent="0.3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4.5" x14ac:dyDescent="0.3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4.5" x14ac:dyDescent="0.3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4.5" x14ac:dyDescent="0.3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x14ac:dyDescent="0.3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x14ac:dyDescent="0.3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7:H8"/>
    <mergeCell ref="B13:C13"/>
    <mergeCell ref="A14:H14"/>
    <mergeCell ref="B2:G2"/>
    <mergeCell ref="B3:G3"/>
    <mergeCell ref="B4:G4"/>
    <mergeCell ref="B5:C5"/>
    <mergeCell ref="D5:H6"/>
  </mergeCells>
  <conditionalFormatting sqref="B5:B6">
    <cfRule type="containsText" dxfId="5" priority="1" operator="containsText" text="Completed successfully">
      <formula>NOT(ISERROR(SEARCH(("Completed successfully"),(B5))))</formula>
    </cfRule>
    <cfRule type="containsText" dxfId="4"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B00-000000000000}">
          <x14:formula1>
            <xm:f>'Pick lists &amp; Vlookup'!$A$21:$A$22</xm:f>
          </x14:formula1>
          <xm:sqref>B13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010"/>
  <sheetViews>
    <sheetView workbookViewId="0"/>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9" ht="21" x14ac:dyDescent="0.5">
      <c r="A1" s="22" t="s">
        <v>45</v>
      </c>
    </row>
    <row r="2" spans="1:9" ht="14.5" x14ac:dyDescent="0.35">
      <c r="A2" s="23" t="s">
        <v>7</v>
      </c>
      <c r="B2" s="92">
        <f>Overview!C11</f>
        <v>45748</v>
      </c>
      <c r="C2" s="73"/>
      <c r="D2" s="73"/>
      <c r="E2" s="73"/>
      <c r="F2" s="73"/>
      <c r="G2" s="74"/>
    </row>
    <row r="3" spans="1:9" ht="14.5" x14ac:dyDescent="0.35">
      <c r="A3" s="24" t="s">
        <v>50</v>
      </c>
      <c r="B3" s="93">
        <f>Overview!C12</f>
        <v>0</v>
      </c>
      <c r="C3" s="73"/>
      <c r="D3" s="73"/>
      <c r="E3" s="73"/>
      <c r="F3" s="73"/>
      <c r="G3" s="74"/>
    </row>
    <row r="4" spans="1:9" ht="14.5" x14ac:dyDescent="0.35">
      <c r="A4" s="23" t="s">
        <v>10</v>
      </c>
      <c r="B4" s="93" t="e">
        <f>Overview!C13</f>
        <v>#N/A</v>
      </c>
      <c r="C4" s="73"/>
      <c r="D4" s="73"/>
      <c r="E4" s="73"/>
      <c r="F4" s="73"/>
      <c r="G4" s="74"/>
    </row>
    <row r="5" spans="1:9" ht="14.25" customHeight="1" x14ac:dyDescent="0.35">
      <c r="A5" s="25" t="s">
        <v>51</v>
      </c>
      <c r="B5" s="94" t="str">
        <f>IF(OR(ISBLANK(B10),ISBLANK(C10),ISBLANK(B11),ISBLANK(C11),ISBLANK(B22),ISBLANK(C22),ISBLANK(#REF!),ISBLANK(#REF!),ISBLANK(#REF!),ISBLANK(#REF!),ISBLANK(#REF!),ISBLANK(#REF!),ISBLANK(#REF!),ISBLANK(#REF!),ISBLANK(#REF!),ISBLANK(#REF!),ISBLANK(#REF!),ISBLANK(#REF!)),"Data Missing", "Completed Successfully")</f>
        <v>Data Missing</v>
      </c>
      <c r="C5" s="74"/>
      <c r="D5" s="95" t="s">
        <v>52</v>
      </c>
      <c r="E5" s="79"/>
      <c r="F5" s="79"/>
      <c r="G5" s="79"/>
      <c r="H5" s="79"/>
    </row>
    <row r="6" spans="1:9" ht="14.5" x14ac:dyDescent="0.35">
      <c r="B6" s="26"/>
      <c r="C6" s="26"/>
      <c r="D6" s="79"/>
      <c r="E6" s="79"/>
      <c r="F6" s="79"/>
      <c r="G6" s="79"/>
      <c r="H6" s="79"/>
    </row>
    <row r="7" spans="1:9" ht="18" customHeight="1" x14ac:dyDescent="0.45">
      <c r="A7" s="86" t="s">
        <v>53</v>
      </c>
      <c r="B7" s="79"/>
      <c r="C7" s="79"/>
      <c r="D7" s="79"/>
      <c r="E7" s="79"/>
      <c r="F7" s="79"/>
      <c r="G7" s="79"/>
      <c r="H7" s="79"/>
      <c r="I7" s="27"/>
    </row>
    <row r="8" spans="1:9" ht="18.5" x14ac:dyDescent="0.45">
      <c r="A8" s="79"/>
      <c r="B8" s="79"/>
      <c r="C8" s="79"/>
      <c r="D8" s="79"/>
      <c r="E8" s="79"/>
      <c r="F8" s="79"/>
      <c r="G8" s="79"/>
      <c r="H8" s="79"/>
      <c r="I8" s="28"/>
    </row>
    <row r="9" spans="1:9" ht="31" x14ac:dyDescent="0.35">
      <c r="A9" s="29" t="s">
        <v>54</v>
      </c>
      <c r="B9" s="30" t="s">
        <v>55</v>
      </c>
      <c r="C9" s="29" t="s">
        <v>56</v>
      </c>
      <c r="D9" s="29" t="s">
        <v>57</v>
      </c>
      <c r="E9" s="31"/>
      <c r="F9" s="31"/>
      <c r="G9" s="31"/>
      <c r="H9" s="31"/>
    </row>
    <row r="10" spans="1:9" ht="15.5" x14ac:dyDescent="0.35">
      <c r="A10" s="32" t="s">
        <v>106</v>
      </c>
      <c r="B10" s="33"/>
      <c r="C10" s="34"/>
      <c r="D10" s="32">
        <f t="shared" ref="D10:D22" si="0">C10-B10</f>
        <v>0</v>
      </c>
      <c r="E10" s="31"/>
      <c r="F10" s="31"/>
      <c r="G10" s="31"/>
      <c r="H10" s="31"/>
    </row>
    <row r="11" spans="1:9" ht="15.5" x14ac:dyDescent="0.35">
      <c r="A11" s="32" t="s">
        <v>107</v>
      </c>
      <c r="B11" s="33"/>
      <c r="C11" s="34"/>
      <c r="D11" s="32">
        <f t="shared" si="0"/>
        <v>0</v>
      </c>
      <c r="E11" s="31"/>
      <c r="F11" s="31"/>
      <c r="G11" s="31"/>
      <c r="H11" s="31"/>
    </row>
    <row r="12" spans="1:9" ht="15.5" x14ac:dyDescent="0.35">
      <c r="A12" s="32" t="s">
        <v>108</v>
      </c>
      <c r="B12" s="33"/>
      <c r="C12" s="34"/>
      <c r="D12" s="32">
        <f t="shared" si="0"/>
        <v>0</v>
      </c>
      <c r="E12" s="31"/>
      <c r="F12" s="31"/>
      <c r="G12" s="31"/>
      <c r="H12" s="31"/>
    </row>
    <row r="13" spans="1:9" ht="15.5" x14ac:dyDescent="0.35">
      <c r="A13" s="32" t="s">
        <v>109</v>
      </c>
      <c r="B13" s="33"/>
      <c r="C13" s="34"/>
      <c r="D13" s="32">
        <f t="shared" si="0"/>
        <v>0</v>
      </c>
      <c r="E13" s="31"/>
      <c r="F13" s="31"/>
      <c r="G13" s="31"/>
      <c r="H13" s="31"/>
    </row>
    <row r="14" spans="1:9" ht="15.5" x14ac:dyDescent="0.35">
      <c r="A14" s="32" t="s">
        <v>110</v>
      </c>
      <c r="B14" s="33"/>
      <c r="C14" s="34"/>
      <c r="D14" s="32">
        <f t="shared" si="0"/>
        <v>0</v>
      </c>
      <c r="E14" s="31"/>
      <c r="F14" s="31"/>
      <c r="G14" s="31"/>
      <c r="H14" s="31"/>
    </row>
    <row r="15" spans="1:9" ht="15.5" x14ac:dyDescent="0.35">
      <c r="A15" s="32" t="s">
        <v>111</v>
      </c>
      <c r="B15" s="33"/>
      <c r="C15" s="34"/>
      <c r="D15" s="32">
        <f t="shared" si="0"/>
        <v>0</v>
      </c>
      <c r="E15" s="31"/>
      <c r="F15" s="31"/>
      <c r="G15" s="31"/>
      <c r="H15" s="31"/>
    </row>
    <row r="16" spans="1:9" ht="15.5" x14ac:dyDescent="0.35">
      <c r="A16" s="32" t="s">
        <v>112</v>
      </c>
      <c r="B16" s="33"/>
      <c r="C16" s="34"/>
      <c r="D16" s="32">
        <f t="shared" si="0"/>
        <v>0</v>
      </c>
      <c r="E16" s="31"/>
      <c r="F16" s="31"/>
      <c r="G16" s="31"/>
      <c r="H16" s="31"/>
    </row>
    <row r="17" spans="1:26" ht="15.5" x14ac:dyDescent="0.35">
      <c r="A17" s="32" t="s">
        <v>113</v>
      </c>
      <c r="B17" s="33"/>
      <c r="C17" s="34"/>
      <c r="D17" s="32">
        <f t="shared" si="0"/>
        <v>0</v>
      </c>
      <c r="E17" s="31"/>
      <c r="F17" s="31"/>
      <c r="G17" s="31"/>
      <c r="H17" s="31"/>
    </row>
    <row r="18" spans="1:26" ht="15.5" x14ac:dyDescent="0.35">
      <c r="A18" s="32" t="s">
        <v>114</v>
      </c>
      <c r="B18" s="33"/>
      <c r="C18" s="34"/>
      <c r="D18" s="32">
        <f t="shared" si="0"/>
        <v>0</v>
      </c>
      <c r="E18" s="31"/>
      <c r="F18" s="31"/>
      <c r="G18" s="31"/>
      <c r="H18" s="31"/>
    </row>
    <row r="19" spans="1:26" ht="15.5" x14ac:dyDescent="0.35">
      <c r="A19" s="32" t="s">
        <v>115</v>
      </c>
      <c r="B19" s="33"/>
      <c r="C19" s="34"/>
      <c r="D19" s="32">
        <f t="shared" si="0"/>
        <v>0</v>
      </c>
      <c r="E19" s="31"/>
      <c r="F19" s="31"/>
      <c r="G19" s="31"/>
      <c r="H19" s="31"/>
    </row>
    <row r="20" spans="1:26" ht="15.5" x14ac:dyDescent="0.35">
      <c r="A20" s="32" t="s">
        <v>116</v>
      </c>
      <c r="B20" s="33"/>
      <c r="C20" s="34"/>
      <c r="D20" s="32">
        <f t="shared" si="0"/>
        <v>0</v>
      </c>
      <c r="E20" s="31"/>
      <c r="F20" s="31"/>
      <c r="G20" s="31"/>
      <c r="H20" s="31"/>
    </row>
    <row r="21" spans="1:26" ht="15.5" x14ac:dyDescent="0.35">
      <c r="A21" s="32" t="s">
        <v>117</v>
      </c>
      <c r="B21" s="33"/>
      <c r="C21" s="34"/>
      <c r="D21" s="32">
        <f t="shared" si="0"/>
        <v>0</v>
      </c>
      <c r="E21" s="31"/>
      <c r="F21" s="31"/>
      <c r="G21" s="31"/>
      <c r="H21" s="31"/>
    </row>
    <row r="22" spans="1:26" ht="15.5" x14ac:dyDescent="0.35">
      <c r="A22" s="32" t="s">
        <v>118</v>
      </c>
      <c r="B22" s="33"/>
      <c r="C22" s="34"/>
      <c r="D22" s="32">
        <f t="shared" si="0"/>
        <v>0</v>
      </c>
      <c r="E22" s="31"/>
      <c r="F22" s="31"/>
      <c r="G22" s="31"/>
      <c r="H22" s="31"/>
    </row>
    <row r="24" spans="1:26" ht="15.5" x14ac:dyDescent="0.35">
      <c r="A24" s="40" t="s">
        <v>67</v>
      </c>
      <c r="B24" s="96"/>
      <c r="C24" s="74"/>
      <c r="D24" s="35" t="s">
        <v>68</v>
      </c>
    </row>
    <row r="25" spans="1:26" ht="64.5" customHeight="1" x14ac:dyDescent="0.35">
      <c r="A25" s="89" t="s">
        <v>69</v>
      </c>
      <c r="B25" s="90"/>
      <c r="C25" s="90"/>
      <c r="D25" s="90"/>
      <c r="E25" s="90"/>
      <c r="F25" s="90"/>
      <c r="G25" s="90"/>
      <c r="H25" s="91"/>
      <c r="I25" s="36"/>
      <c r="J25" s="36"/>
      <c r="K25" s="36"/>
      <c r="L25" s="36"/>
      <c r="M25" s="36"/>
      <c r="N25" s="36"/>
      <c r="O25" s="36"/>
      <c r="P25" s="36"/>
      <c r="Q25" s="36"/>
    </row>
    <row r="26" spans="1:26" ht="14.5" x14ac:dyDescent="0.35">
      <c r="A26" s="37"/>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4.5"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4.5"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4.5"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4.5"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ht="15.75" customHeight="1" x14ac:dyDescent="0.35">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row>
    <row r="63" spans="1:26" ht="15.75" customHeight="1" x14ac:dyDescent="0.35">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row>
    <row r="64" spans="1:26" ht="15.75" customHeight="1" x14ac:dyDescent="0.35">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26" ht="15.75" customHeight="1" x14ac:dyDescent="0.35">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ht="15.75" customHeight="1" x14ac:dyDescent="0.3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ht="15.75" customHeight="1" x14ac:dyDescent="0.35">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row>
    <row r="68" spans="1:26" ht="15.75" customHeight="1" x14ac:dyDescent="0.3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5.75" customHeight="1" x14ac:dyDescent="0.35">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row>
    <row r="70" spans="1:26" ht="15.75" customHeight="1" x14ac:dyDescent="0.35">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row>
    <row r="71" spans="1:26" ht="15.75" customHeight="1" x14ac:dyDescent="0.35"/>
    <row r="72" spans="1:26" ht="15.75" customHeight="1" x14ac:dyDescent="0.35"/>
    <row r="73" spans="1:26" ht="15.75" customHeight="1" x14ac:dyDescent="0.35"/>
    <row r="74" spans="1:26" ht="15.75" customHeight="1" x14ac:dyDescent="0.35"/>
    <row r="75" spans="1:26" ht="15.75" customHeight="1" x14ac:dyDescent="0.35"/>
    <row r="76" spans="1:26" ht="15.75" customHeight="1" x14ac:dyDescent="0.35"/>
    <row r="77" spans="1:26" ht="15.75" customHeight="1" x14ac:dyDescent="0.35"/>
    <row r="78" spans="1:26" ht="15.75" customHeight="1" x14ac:dyDescent="0.35"/>
    <row r="79" spans="1:26" ht="15.75" customHeight="1" x14ac:dyDescent="0.35"/>
    <row r="80" spans="1:26"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sheetData>
  <mergeCells count="8">
    <mergeCell ref="A7:H8"/>
    <mergeCell ref="B24:C24"/>
    <mergeCell ref="A25:H25"/>
    <mergeCell ref="B2:G2"/>
    <mergeCell ref="B3:G3"/>
    <mergeCell ref="B4:G4"/>
    <mergeCell ref="B5:C5"/>
    <mergeCell ref="D5:H6"/>
  </mergeCells>
  <conditionalFormatting sqref="B5:B6">
    <cfRule type="containsText" dxfId="3" priority="1" operator="containsText" text="Completed successfully">
      <formula>NOT(ISERROR(SEARCH(("Completed successfully"),(B5))))</formula>
    </cfRule>
    <cfRule type="containsText" dxfId="2"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C00-000000000000}">
          <x14:formula1>
            <xm:f>'Pick lists &amp; Vlookup'!$A$21:$A$22</xm:f>
          </x14:formula1>
          <xm:sqref>B24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001"/>
  <sheetViews>
    <sheetView topLeftCell="A3" workbookViewId="0">
      <selection activeCell="B10" sqref="B10:G10"/>
    </sheetView>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17" ht="21" x14ac:dyDescent="0.5">
      <c r="A1" s="22" t="s">
        <v>47</v>
      </c>
    </row>
    <row r="2" spans="1:17" ht="18.5" x14ac:dyDescent="0.45">
      <c r="A2" s="41" t="s">
        <v>119</v>
      </c>
      <c r="B2" s="42"/>
      <c r="C2" s="42"/>
      <c r="D2" s="42"/>
      <c r="E2" s="42"/>
      <c r="F2" s="42"/>
      <c r="G2" s="42"/>
      <c r="H2" s="42"/>
      <c r="I2" s="42"/>
      <c r="J2" s="42"/>
      <c r="K2" s="42"/>
      <c r="L2" s="43"/>
    </row>
    <row r="3" spans="1:17" ht="123" customHeight="1" x14ac:dyDescent="0.35">
      <c r="A3" s="102" t="s">
        <v>120</v>
      </c>
      <c r="B3" s="90"/>
      <c r="C3" s="90"/>
      <c r="D3" s="90"/>
      <c r="E3" s="90"/>
      <c r="F3" s="90"/>
      <c r="G3" s="90"/>
      <c r="H3" s="90"/>
      <c r="I3" s="90"/>
      <c r="J3" s="90"/>
      <c r="K3" s="90"/>
      <c r="L3" s="91"/>
    </row>
    <row r="4" spans="1:17" ht="21" x14ac:dyDescent="0.5">
      <c r="A4" s="44" t="s">
        <v>121</v>
      </c>
      <c r="G4" s="45"/>
    </row>
    <row r="5" spans="1:17" ht="18" customHeight="1" x14ac:dyDescent="0.45">
      <c r="A5" s="103" t="s">
        <v>122</v>
      </c>
      <c r="B5" s="79"/>
      <c r="C5" s="79"/>
      <c r="D5" s="79"/>
      <c r="E5" s="79"/>
      <c r="F5" s="79"/>
      <c r="G5" s="80"/>
      <c r="H5" s="46"/>
      <c r="I5" s="46"/>
      <c r="J5" s="46"/>
      <c r="K5" s="46"/>
      <c r="L5" s="46"/>
      <c r="M5" s="47"/>
      <c r="N5" s="47"/>
      <c r="O5" s="47"/>
      <c r="P5" s="47"/>
      <c r="Q5" s="47"/>
    </row>
    <row r="6" spans="1:17" ht="18.5" x14ac:dyDescent="0.45">
      <c r="A6" s="104"/>
      <c r="B6" s="79"/>
      <c r="C6" s="79"/>
      <c r="D6" s="79"/>
      <c r="E6" s="79"/>
      <c r="F6" s="79"/>
      <c r="G6" s="80"/>
      <c r="H6" s="46"/>
      <c r="I6" s="46"/>
      <c r="J6" s="46"/>
      <c r="K6" s="46"/>
      <c r="L6" s="46"/>
      <c r="M6" s="47"/>
      <c r="N6" s="47"/>
      <c r="O6" s="47"/>
      <c r="P6" s="47"/>
      <c r="Q6" s="47"/>
    </row>
    <row r="7" spans="1:17" ht="14.5" x14ac:dyDescent="0.35">
      <c r="A7" s="105" t="s">
        <v>11</v>
      </c>
      <c r="B7" s="74"/>
      <c r="C7" s="96"/>
      <c r="D7" s="73"/>
      <c r="E7" s="73"/>
      <c r="F7" s="73"/>
      <c r="G7" s="74"/>
    </row>
    <row r="8" spans="1:17" ht="14.5" x14ac:dyDescent="0.35">
      <c r="A8" s="105" t="s">
        <v>12</v>
      </c>
      <c r="B8" s="74"/>
      <c r="C8" s="96"/>
      <c r="D8" s="73"/>
      <c r="E8" s="73"/>
      <c r="F8" s="73"/>
      <c r="G8" s="74"/>
    </row>
    <row r="9" spans="1:17" ht="21" x14ac:dyDescent="0.5">
      <c r="A9" s="22"/>
    </row>
    <row r="10" spans="1:17" ht="14.5" x14ac:dyDescent="0.35">
      <c r="A10" s="23" t="s">
        <v>7</v>
      </c>
      <c r="B10" s="92">
        <f>Overview!C11</f>
        <v>45748</v>
      </c>
      <c r="C10" s="73"/>
      <c r="D10" s="73"/>
      <c r="E10" s="73"/>
      <c r="F10" s="73"/>
      <c r="G10" s="74"/>
    </row>
    <row r="11" spans="1:17" ht="14.5" x14ac:dyDescent="0.35">
      <c r="A11" s="24" t="s">
        <v>50</v>
      </c>
      <c r="B11" s="93">
        <f>Overview!C12</f>
        <v>0</v>
      </c>
      <c r="C11" s="73"/>
      <c r="D11" s="73"/>
      <c r="E11" s="73"/>
      <c r="F11" s="73"/>
      <c r="G11" s="74"/>
    </row>
    <row r="12" spans="1:17" ht="14.5" x14ac:dyDescent="0.35">
      <c r="A12" s="23" t="s">
        <v>10</v>
      </c>
      <c r="B12" s="93" t="e">
        <f>Overview!C13</f>
        <v>#N/A</v>
      </c>
      <c r="C12" s="73"/>
      <c r="D12" s="73"/>
      <c r="E12" s="73"/>
      <c r="F12" s="73"/>
      <c r="G12" s="74"/>
    </row>
    <row r="13" spans="1:17" ht="14.25" customHeight="1" x14ac:dyDescent="0.35">
      <c r="A13" s="25" t="s">
        <v>51</v>
      </c>
      <c r="B13" s="94" t="str">
        <f>IF(OR(ISBLANK(C7),ISBLANK(C8),ISBLANK(B18),ISBLANK(C18),ISBLANK(B19),ISBLANK(C19),ISBLANK(B20),ISBLANK(C20),ISBLANK(B21),ISBLANK(C21),ISBLANK(B22),ISBLANK(C22),ISBLANK(B23),ISBLANK(C23),ISBLANK(B24),ISBLANK(C24),ISBLANK(B25),ISBLANK(C25),ISBLANK(B26),ISBLANK(C26),ISBLANK(B27),ISBLANK(C27),ISBLANK(B28),ISBLANK(C28)),"Data Missing", "Completed Successfully")</f>
        <v>Data Missing</v>
      </c>
      <c r="C13" s="74"/>
      <c r="D13" s="95" t="s">
        <v>123</v>
      </c>
      <c r="E13" s="79"/>
      <c r="F13" s="79"/>
      <c r="G13" s="79"/>
      <c r="H13" s="79"/>
    </row>
    <row r="14" spans="1:17" ht="32.25" customHeight="1" x14ac:dyDescent="0.35">
      <c r="B14" s="26"/>
      <c r="C14" s="26"/>
      <c r="D14" s="79"/>
      <c r="E14" s="79"/>
      <c r="F14" s="79"/>
      <c r="G14" s="79"/>
      <c r="H14" s="79"/>
    </row>
    <row r="15" spans="1:17" ht="18" customHeight="1" x14ac:dyDescent="0.45">
      <c r="A15" s="86" t="s">
        <v>53</v>
      </c>
      <c r="B15" s="79"/>
      <c r="C15" s="79"/>
      <c r="D15" s="79"/>
      <c r="E15" s="79"/>
      <c r="F15" s="79"/>
      <c r="G15" s="79"/>
      <c r="H15" s="79"/>
      <c r="I15" s="27"/>
    </row>
    <row r="16" spans="1:17" ht="18.5" x14ac:dyDescent="0.45">
      <c r="A16" s="79"/>
      <c r="B16" s="79"/>
      <c r="C16" s="79"/>
      <c r="D16" s="79"/>
      <c r="E16" s="79"/>
      <c r="F16" s="79"/>
      <c r="G16" s="79"/>
      <c r="H16" s="79"/>
      <c r="I16" s="28"/>
    </row>
    <row r="17" spans="1:17" ht="31" x14ac:dyDescent="0.35">
      <c r="A17" s="29" t="s">
        <v>54</v>
      </c>
      <c r="B17" s="30" t="s">
        <v>55</v>
      </c>
      <c r="C17" s="29" t="s">
        <v>56</v>
      </c>
      <c r="D17" s="29" t="s">
        <v>57</v>
      </c>
      <c r="E17" s="31"/>
      <c r="F17" s="31"/>
      <c r="G17" s="31"/>
      <c r="H17" s="31"/>
    </row>
    <row r="18" spans="1:17" ht="15.5" x14ac:dyDescent="0.35">
      <c r="A18" s="32" t="s">
        <v>124</v>
      </c>
      <c r="B18" s="33"/>
      <c r="C18" s="34"/>
      <c r="D18" s="32">
        <f t="shared" ref="D18:D28" si="0">C18-B18</f>
        <v>0</v>
      </c>
      <c r="E18" s="31"/>
      <c r="F18" s="31"/>
      <c r="G18" s="31"/>
      <c r="H18" s="31"/>
    </row>
    <row r="19" spans="1:17" ht="15.5" x14ac:dyDescent="0.35">
      <c r="A19" s="32" t="s">
        <v>125</v>
      </c>
      <c r="B19" s="33"/>
      <c r="C19" s="34"/>
      <c r="D19" s="32">
        <f t="shared" si="0"/>
        <v>0</v>
      </c>
      <c r="E19" s="31"/>
      <c r="F19" s="39"/>
      <c r="G19" s="31"/>
      <c r="H19" s="31"/>
    </row>
    <row r="20" spans="1:17" ht="15.5" x14ac:dyDescent="0.35">
      <c r="A20" s="32" t="s">
        <v>126</v>
      </c>
      <c r="B20" s="33"/>
      <c r="C20" s="34"/>
      <c r="D20" s="32">
        <f t="shared" si="0"/>
        <v>0</v>
      </c>
      <c r="E20" s="31"/>
      <c r="F20" s="31"/>
      <c r="G20" s="31"/>
      <c r="H20" s="31"/>
    </row>
    <row r="21" spans="1:17" ht="15.75" customHeight="1" x14ac:dyDescent="0.35">
      <c r="A21" s="32" t="s">
        <v>127</v>
      </c>
      <c r="B21" s="33"/>
      <c r="C21" s="34"/>
      <c r="D21" s="32">
        <f t="shared" si="0"/>
        <v>0</v>
      </c>
      <c r="E21" s="31"/>
      <c r="F21" s="31"/>
      <c r="G21" s="31"/>
      <c r="H21" s="31"/>
    </row>
    <row r="22" spans="1:17" ht="15.75" customHeight="1" x14ac:dyDescent="0.35">
      <c r="A22" s="32" t="s">
        <v>128</v>
      </c>
      <c r="B22" s="33"/>
      <c r="C22" s="34"/>
      <c r="D22" s="32">
        <f t="shared" si="0"/>
        <v>0</v>
      </c>
      <c r="E22" s="31"/>
      <c r="F22" s="31"/>
      <c r="G22" s="31"/>
      <c r="H22" s="31"/>
    </row>
    <row r="23" spans="1:17" ht="15.75" customHeight="1" x14ac:dyDescent="0.35">
      <c r="A23" s="32" t="s">
        <v>129</v>
      </c>
      <c r="B23" s="33"/>
      <c r="C23" s="34"/>
      <c r="D23" s="32">
        <f t="shared" si="0"/>
        <v>0</v>
      </c>
      <c r="E23" s="31"/>
      <c r="F23" s="31"/>
      <c r="G23" s="31"/>
      <c r="H23" s="31"/>
    </row>
    <row r="24" spans="1:17" ht="15.75" customHeight="1" x14ac:dyDescent="0.35">
      <c r="A24" s="32" t="s">
        <v>130</v>
      </c>
      <c r="B24" s="33"/>
      <c r="C24" s="34"/>
      <c r="D24" s="32">
        <f t="shared" si="0"/>
        <v>0</v>
      </c>
      <c r="E24" s="31"/>
      <c r="F24" s="31"/>
      <c r="G24" s="31"/>
      <c r="H24" s="31"/>
    </row>
    <row r="25" spans="1:17" ht="15.75" customHeight="1" x14ac:dyDescent="0.35">
      <c r="A25" s="32" t="s">
        <v>131</v>
      </c>
      <c r="B25" s="33"/>
      <c r="C25" s="34"/>
      <c r="D25" s="32">
        <f t="shared" si="0"/>
        <v>0</v>
      </c>
      <c r="E25" s="31"/>
      <c r="F25" s="31"/>
      <c r="G25" s="31"/>
      <c r="H25" s="31"/>
    </row>
    <row r="26" spans="1:17" ht="15.75" customHeight="1" x14ac:dyDescent="0.35">
      <c r="A26" s="32" t="s">
        <v>132</v>
      </c>
      <c r="B26" s="33"/>
      <c r="C26" s="33"/>
      <c r="D26" s="32">
        <f t="shared" si="0"/>
        <v>0</v>
      </c>
      <c r="E26" s="31"/>
      <c r="F26" s="31"/>
      <c r="G26" s="31"/>
      <c r="H26" s="31"/>
    </row>
    <row r="27" spans="1:17" ht="15.75" customHeight="1" x14ac:dyDescent="0.35">
      <c r="A27" s="32" t="s">
        <v>133</v>
      </c>
      <c r="B27" s="33"/>
      <c r="C27" s="33"/>
      <c r="D27" s="32">
        <f t="shared" si="0"/>
        <v>0</v>
      </c>
      <c r="E27" s="31"/>
      <c r="F27" s="31"/>
      <c r="G27" s="31"/>
      <c r="H27" s="31"/>
    </row>
    <row r="28" spans="1:17" ht="15.75" customHeight="1" x14ac:dyDescent="0.35">
      <c r="A28" s="51" t="s">
        <v>134</v>
      </c>
      <c r="B28" s="52"/>
      <c r="C28" s="52"/>
      <c r="D28" s="51">
        <f t="shared" si="0"/>
        <v>0</v>
      </c>
      <c r="E28" s="31"/>
      <c r="F28" s="31"/>
      <c r="G28" s="31"/>
      <c r="H28" s="31"/>
    </row>
    <row r="29" spans="1:17" ht="15.75" customHeight="1" x14ac:dyDescent="0.35">
      <c r="A29" s="58" t="s">
        <v>135</v>
      </c>
      <c r="B29" s="55"/>
      <c r="C29" s="55"/>
      <c r="D29" s="54">
        <f t="shared" ref="D29" si="1">C29-B29</f>
        <v>0</v>
      </c>
    </row>
    <row r="30" spans="1:17" ht="15.75" customHeight="1" x14ac:dyDescent="0.35">
      <c r="A30" s="50"/>
      <c r="B30" s="53"/>
      <c r="C30" s="53"/>
      <c r="D30" s="50"/>
    </row>
    <row r="31" spans="1:17" ht="15.75" customHeight="1" thickBot="1" x14ac:dyDescent="0.4">
      <c r="A31" s="56" t="s">
        <v>67</v>
      </c>
      <c r="B31" s="99"/>
      <c r="C31" s="100"/>
      <c r="D31" s="57" t="s">
        <v>68</v>
      </c>
    </row>
    <row r="32" spans="1:17" ht="64.5" customHeight="1" thickBot="1" x14ac:dyDescent="0.4">
      <c r="A32" s="101" t="s">
        <v>69</v>
      </c>
      <c r="B32" s="83"/>
      <c r="C32" s="83"/>
      <c r="D32" s="83"/>
      <c r="E32" s="90"/>
      <c r="F32" s="90"/>
      <c r="G32" s="90"/>
      <c r="H32" s="91"/>
      <c r="I32" s="36"/>
      <c r="J32" s="36"/>
      <c r="K32" s="36"/>
      <c r="L32" s="36"/>
      <c r="M32" s="36"/>
      <c r="N32" s="36"/>
      <c r="O32" s="36"/>
      <c r="P32" s="36"/>
      <c r="Q32" s="36"/>
    </row>
    <row r="33" spans="1:26" ht="15.75" customHeight="1" x14ac:dyDescent="0.35">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sheetData>
  <mergeCells count="14">
    <mergeCell ref="B31:C31"/>
    <mergeCell ref="A32:H32"/>
    <mergeCell ref="A3:L3"/>
    <mergeCell ref="A5:G6"/>
    <mergeCell ref="A7:B7"/>
    <mergeCell ref="C7:G7"/>
    <mergeCell ref="A8:B8"/>
    <mergeCell ref="C8:G8"/>
    <mergeCell ref="B10:G10"/>
    <mergeCell ref="B11:G11"/>
    <mergeCell ref="B12:G12"/>
    <mergeCell ref="B13:C13"/>
    <mergeCell ref="D13:H14"/>
    <mergeCell ref="A15:H16"/>
  </mergeCells>
  <conditionalFormatting sqref="B13:B14">
    <cfRule type="containsText" dxfId="1" priority="1" operator="containsText" text="Completed successfully">
      <formula>NOT(ISERROR(SEARCH(("Completed successfully"),(B13))))</formula>
    </cfRule>
    <cfRule type="containsText" dxfId="0" priority="2" operator="containsText" text="Data Missing">
      <formula>NOT(ISERROR(SEARCH(("Data Missing"),(B13))))</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D00-000000000000}">
          <x14:formula1>
            <xm:f>'Pick lists &amp; Vlookup'!$A$21:$A$22</xm:f>
          </x14:formula1>
          <xm:sqref>B31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000"/>
  <sheetViews>
    <sheetView workbookViewId="0"/>
  </sheetViews>
  <sheetFormatPr defaultColWidth="14.453125" defaultRowHeight="15" customHeight="1" x14ac:dyDescent="0.35"/>
  <cols>
    <col min="1" max="1" width="8.7265625" customWidth="1"/>
    <col min="2" max="2" width="17.7265625" customWidth="1"/>
    <col min="3" max="4" width="8.7265625" customWidth="1"/>
    <col min="5" max="5" width="68.81640625" customWidth="1"/>
    <col min="6" max="26" width="8.7265625" customWidth="1"/>
  </cols>
  <sheetData>
    <row r="1" spans="1:5" ht="14.5" x14ac:dyDescent="0.35">
      <c r="A1" s="48" t="s">
        <v>136</v>
      </c>
      <c r="D1" s="48" t="s">
        <v>137</v>
      </c>
      <c r="E1" s="48" t="s">
        <v>10</v>
      </c>
    </row>
    <row r="2" spans="1:5" ht="14.5" x14ac:dyDescent="0.35">
      <c r="A2" s="38" t="s">
        <v>138</v>
      </c>
      <c r="D2" s="38" t="s">
        <v>139</v>
      </c>
      <c r="E2" s="38" t="s">
        <v>140</v>
      </c>
    </row>
    <row r="3" spans="1:5" ht="14.5" x14ac:dyDescent="0.35">
      <c r="A3" s="38" t="s">
        <v>18</v>
      </c>
      <c r="D3" s="38" t="s">
        <v>141</v>
      </c>
      <c r="E3" s="38" t="s">
        <v>142</v>
      </c>
    </row>
    <row r="4" spans="1:5" ht="14.5" x14ac:dyDescent="0.35">
      <c r="D4" s="38" t="s">
        <v>143</v>
      </c>
      <c r="E4" s="38" t="s">
        <v>144</v>
      </c>
    </row>
    <row r="5" spans="1:5" ht="14.5" x14ac:dyDescent="0.35">
      <c r="A5" s="48" t="s">
        <v>7</v>
      </c>
      <c r="D5" s="38" t="s">
        <v>145</v>
      </c>
      <c r="E5" s="38" t="s">
        <v>146</v>
      </c>
    </row>
    <row r="6" spans="1:5" ht="14.5" x14ac:dyDescent="0.35">
      <c r="A6" s="49" t="s">
        <v>147</v>
      </c>
      <c r="D6" s="38" t="s">
        <v>148</v>
      </c>
      <c r="E6" s="38" t="s">
        <v>149</v>
      </c>
    </row>
    <row r="7" spans="1:5" ht="14.5" x14ac:dyDescent="0.35">
      <c r="A7" s="49" t="s">
        <v>150</v>
      </c>
      <c r="D7" s="38" t="s">
        <v>151</v>
      </c>
      <c r="E7" s="38" t="s">
        <v>152</v>
      </c>
    </row>
    <row r="8" spans="1:5" ht="14.5" x14ac:dyDescent="0.35">
      <c r="A8" s="49" t="s">
        <v>153</v>
      </c>
      <c r="D8" s="38" t="s">
        <v>154</v>
      </c>
      <c r="E8" s="38" t="s">
        <v>155</v>
      </c>
    </row>
    <row r="9" spans="1:5" ht="14.5" x14ac:dyDescent="0.35">
      <c r="A9" s="49" t="s">
        <v>156</v>
      </c>
      <c r="D9" s="38" t="s">
        <v>157</v>
      </c>
      <c r="E9" s="38" t="s">
        <v>158</v>
      </c>
    </row>
    <row r="10" spans="1:5" ht="14.5" x14ac:dyDescent="0.35">
      <c r="A10" s="49" t="s">
        <v>159</v>
      </c>
      <c r="D10" s="38" t="s">
        <v>160</v>
      </c>
      <c r="E10" s="38" t="s">
        <v>161</v>
      </c>
    </row>
    <row r="11" spans="1:5" ht="14.5" x14ac:dyDescent="0.35">
      <c r="A11" s="49" t="s">
        <v>162</v>
      </c>
      <c r="D11" s="38" t="s">
        <v>163</v>
      </c>
      <c r="E11" s="38" t="s">
        <v>164</v>
      </c>
    </row>
    <row r="12" spans="1:5" ht="14.5" x14ac:dyDescent="0.35">
      <c r="A12" s="49" t="s">
        <v>165</v>
      </c>
      <c r="D12" s="38" t="s">
        <v>166</v>
      </c>
      <c r="E12" s="38" t="s">
        <v>167</v>
      </c>
    </row>
    <row r="13" spans="1:5" ht="14.5" x14ac:dyDescent="0.35">
      <c r="A13" s="49" t="s">
        <v>168</v>
      </c>
      <c r="D13" s="38" t="s">
        <v>169</v>
      </c>
      <c r="E13" s="38" t="s">
        <v>170</v>
      </c>
    </row>
    <row r="14" spans="1:5" ht="14.5" x14ac:dyDescent="0.35">
      <c r="A14" s="49" t="s">
        <v>171</v>
      </c>
      <c r="D14" s="38" t="s">
        <v>172</v>
      </c>
      <c r="E14" s="38" t="s">
        <v>173</v>
      </c>
    </row>
    <row r="15" spans="1:5" ht="14.5" x14ac:dyDescent="0.35">
      <c r="A15" s="49" t="s">
        <v>174</v>
      </c>
      <c r="D15" s="38" t="s">
        <v>175</v>
      </c>
      <c r="E15" s="38" t="s">
        <v>176</v>
      </c>
    </row>
    <row r="16" spans="1:5" ht="14.5" x14ac:dyDescent="0.35">
      <c r="A16" s="49" t="s">
        <v>177</v>
      </c>
      <c r="D16" s="38" t="s">
        <v>178</v>
      </c>
      <c r="E16" s="38" t="s">
        <v>179</v>
      </c>
    </row>
    <row r="17" spans="1:5" ht="14.5" x14ac:dyDescent="0.35">
      <c r="A17" s="49" t="s">
        <v>180</v>
      </c>
      <c r="D17" s="38" t="s">
        <v>181</v>
      </c>
      <c r="E17" s="38" t="s">
        <v>182</v>
      </c>
    </row>
    <row r="18" spans="1:5" ht="14.5" x14ac:dyDescent="0.35">
      <c r="D18" s="38" t="s">
        <v>183</v>
      </c>
      <c r="E18" s="38" t="s">
        <v>184</v>
      </c>
    </row>
    <row r="19" spans="1:5" ht="14.5" x14ac:dyDescent="0.35">
      <c r="D19" s="38" t="s">
        <v>185</v>
      </c>
      <c r="E19" s="38" t="s">
        <v>186</v>
      </c>
    </row>
    <row r="20" spans="1:5" ht="14.5" x14ac:dyDescent="0.35">
      <c r="A20" s="48" t="s">
        <v>187</v>
      </c>
      <c r="D20" s="38" t="s">
        <v>188</v>
      </c>
      <c r="E20" s="38" t="s">
        <v>189</v>
      </c>
    </row>
    <row r="21" spans="1:5" ht="15.75" customHeight="1" x14ac:dyDescent="0.35">
      <c r="A21" s="38" t="s">
        <v>101</v>
      </c>
      <c r="D21" s="38" t="s">
        <v>190</v>
      </c>
      <c r="E21" s="38" t="s">
        <v>191</v>
      </c>
    </row>
    <row r="22" spans="1:5" ht="15.75" customHeight="1" x14ac:dyDescent="0.35">
      <c r="A22" s="38" t="s">
        <v>192</v>
      </c>
      <c r="D22" s="38" t="s">
        <v>193</v>
      </c>
      <c r="E22" s="38" t="s">
        <v>194</v>
      </c>
    </row>
    <row r="23" spans="1:5" ht="15.75" customHeight="1" x14ac:dyDescent="0.35">
      <c r="D23" s="38" t="s">
        <v>195</v>
      </c>
      <c r="E23" s="38" t="s">
        <v>196</v>
      </c>
    </row>
    <row r="24" spans="1:5" ht="15.75" customHeight="1" x14ac:dyDescent="0.35">
      <c r="D24" s="38" t="s">
        <v>197</v>
      </c>
      <c r="E24" s="38" t="s">
        <v>198</v>
      </c>
    </row>
    <row r="25" spans="1:5" ht="15.75" customHeight="1" x14ac:dyDescent="0.35">
      <c r="D25" s="38" t="s">
        <v>199</v>
      </c>
      <c r="E25" s="38" t="s">
        <v>200</v>
      </c>
    </row>
    <row r="26" spans="1:5" ht="15.75" customHeight="1" x14ac:dyDescent="0.35">
      <c r="D26" s="38" t="s">
        <v>201</v>
      </c>
      <c r="E26" s="38" t="s">
        <v>202</v>
      </c>
    </row>
    <row r="27" spans="1:5" ht="15.75" customHeight="1" x14ac:dyDescent="0.35">
      <c r="D27" s="38" t="s">
        <v>203</v>
      </c>
      <c r="E27" s="38" t="s">
        <v>204</v>
      </c>
    </row>
    <row r="28" spans="1:5" ht="15.75" customHeight="1" x14ac:dyDescent="0.35">
      <c r="D28" s="38" t="s">
        <v>205</v>
      </c>
      <c r="E28" s="38" t="s">
        <v>206</v>
      </c>
    </row>
    <row r="29" spans="1:5" ht="15.75" customHeight="1" x14ac:dyDescent="0.35">
      <c r="D29" s="38" t="s">
        <v>207</v>
      </c>
      <c r="E29" s="38" t="s">
        <v>208</v>
      </c>
    </row>
    <row r="30" spans="1:5" ht="15.75" customHeight="1" x14ac:dyDescent="0.35">
      <c r="D30" s="38" t="s">
        <v>209</v>
      </c>
      <c r="E30" s="38" t="s">
        <v>210</v>
      </c>
    </row>
    <row r="31" spans="1:5" ht="15.75" customHeight="1" x14ac:dyDescent="0.35">
      <c r="D31" s="38" t="s">
        <v>211</v>
      </c>
      <c r="E31" s="38" t="s">
        <v>212</v>
      </c>
    </row>
    <row r="32" spans="1:5" ht="15.75" customHeight="1" x14ac:dyDescent="0.35">
      <c r="D32" s="38" t="s">
        <v>213</v>
      </c>
      <c r="E32" s="38" t="s">
        <v>214</v>
      </c>
    </row>
    <row r="33" spans="4:5" ht="15.75" customHeight="1" x14ac:dyDescent="0.35">
      <c r="D33" s="38" t="s">
        <v>215</v>
      </c>
      <c r="E33" s="38" t="s">
        <v>216</v>
      </c>
    </row>
    <row r="34" spans="4:5" ht="15.75" customHeight="1" x14ac:dyDescent="0.35">
      <c r="D34" s="38" t="s">
        <v>217</v>
      </c>
      <c r="E34" s="38" t="s">
        <v>218</v>
      </c>
    </row>
    <row r="35" spans="4:5" ht="15.75" customHeight="1" x14ac:dyDescent="0.35">
      <c r="D35" s="38" t="s">
        <v>219</v>
      </c>
      <c r="E35" s="38" t="s">
        <v>220</v>
      </c>
    </row>
    <row r="36" spans="4:5" ht="15.75" customHeight="1" x14ac:dyDescent="0.35">
      <c r="D36" s="38" t="s">
        <v>221</v>
      </c>
      <c r="E36" s="38" t="s">
        <v>222</v>
      </c>
    </row>
    <row r="37" spans="4:5" ht="15.75" customHeight="1" x14ac:dyDescent="0.35">
      <c r="D37" s="38" t="s">
        <v>223</v>
      </c>
      <c r="E37" s="38" t="s">
        <v>224</v>
      </c>
    </row>
    <row r="38" spans="4:5" ht="15.75" customHeight="1" x14ac:dyDescent="0.35">
      <c r="D38" s="38" t="s">
        <v>225</v>
      </c>
      <c r="E38" s="38" t="s">
        <v>226</v>
      </c>
    </row>
    <row r="39" spans="4:5" ht="15.75" customHeight="1" x14ac:dyDescent="0.35">
      <c r="D39" s="38" t="s">
        <v>227</v>
      </c>
      <c r="E39" s="38" t="s">
        <v>228</v>
      </c>
    </row>
    <row r="40" spans="4:5" ht="15.75" customHeight="1" x14ac:dyDescent="0.35">
      <c r="D40" s="38" t="s">
        <v>229</v>
      </c>
      <c r="E40" s="38" t="s">
        <v>230</v>
      </c>
    </row>
    <row r="41" spans="4:5" ht="15.75" customHeight="1" x14ac:dyDescent="0.35">
      <c r="D41" s="38" t="s">
        <v>231</v>
      </c>
      <c r="E41" s="38" t="s">
        <v>232</v>
      </c>
    </row>
    <row r="42" spans="4:5" ht="15.75" customHeight="1" x14ac:dyDescent="0.35">
      <c r="D42" s="38" t="s">
        <v>233</v>
      </c>
      <c r="E42" s="38" t="s">
        <v>234</v>
      </c>
    </row>
    <row r="43" spans="4:5" ht="15.75" customHeight="1" x14ac:dyDescent="0.35">
      <c r="D43" s="38" t="s">
        <v>235</v>
      </c>
      <c r="E43" s="38" t="s">
        <v>236</v>
      </c>
    </row>
    <row r="44" spans="4:5" ht="15.75" customHeight="1" x14ac:dyDescent="0.35">
      <c r="D44" s="38" t="s">
        <v>237</v>
      </c>
      <c r="E44" s="38" t="s">
        <v>238</v>
      </c>
    </row>
    <row r="45" spans="4:5" ht="15.75" customHeight="1" x14ac:dyDescent="0.35">
      <c r="D45" s="38" t="s">
        <v>239</v>
      </c>
      <c r="E45" s="38" t="s">
        <v>240</v>
      </c>
    </row>
    <row r="46" spans="4:5" ht="15.75" customHeight="1" x14ac:dyDescent="0.35">
      <c r="D46" s="38" t="s">
        <v>241</v>
      </c>
      <c r="E46" s="38" t="s">
        <v>242</v>
      </c>
    </row>
    <row r="47" spans="4:5" ht="15.75" customHeight="1" x14ac:dyDescent="0.35">
      <c r="D47" s="38" t="s">
        <v>243</v>
      </c>
      <c r="E47" s="38" t="s">
        <v>244</v>
      </c>
    </row>
    <row r="48" spans="4:5" ht="15.75" customHeight="1" x14ac:dyDescent="0.35">
      <c r="D48" s="38" t="s">
        <v>245</v>
      </c>
      <c r="E48" s="38" t="s">
        <v>246</v>
      </c>
    </row>
    <row r="49" spans="4:5" ht="15.75" customHeight="1" x14ac:dyDescent="0.35">
      <c r="D49" s="38" t="s">
        <v>247</v>
      </c>
      <c r="E49" s="38" t="s">
        <v>248</v>
      </c>
    </row>
    <row r="50" spans="4:5" ht="15.75" customHeight="1" x14ac:dyDescent="0.35">
      <c r="D50" s="38" t="s">
        <v>249</v>
      </c>
      <c r="E50" s="38" t="s">
        <v>250</v>
      </c>
    </row>
    <row r="51" spans="4:5" ht="15.75" customHeight="1" x14ac:dyDescent="0.35">
      <c r="D51" s="38" t="s">
        <v>251</v>
      </c>
      <c r="E51" s="38" t="s">
        <v>252</v>
      </c>
    </row>
    <row r="52" spans="4:5" ht="15.75" customHeight="1" x14ac:dyDescent="0.35">
      <c r="D52" s="38" t="s">
        <v>253</v>
      </c>
      <c r="E52" s="38" t="s">
        <v>254</v>
      </c>
    </row>
    <row r="53" spans="4:5" ht="15.75" customHeight="1" x14ac:dyDescent="0.35">
      <c r="D53" s="38" t="s">
        <v>255</v>
      </c>
      <c r="E53" s="38" t="s">
        <v>256</v>
      </c>
    </row>
    <row r="54" spans="4:5" ht="15.75" customHeight="1" x14ac:dyDescent="0.35">
      <c r="D54" s="38" t="s">
        <v>257</v>
      </c>
      <c r="E54" s="38" t="s">
        <v>258</v>
      </c>
    </row>
    <row r="55" spans="4:5" ht="15.75" customHeight="1" x14ac:dyDescent="0.35">
      <c r="D55" s="38" t="s">
        <v>259</v>
      </c>
      <c r="E55" s="38" t="s">
        <v>260</v>
      </c>
    </row>
    <row r="56" spans="4:5" ht="15.75" customHeight="1" x14ac:dyDescent="0.35">
      <c r="D56" s="38" t="s">
        <v>261</v>
      </c>
      <c r="E56" s="38" t="s">
        <v>262</v>
      </c>
    </row>
    <row r="57" spans="4:5" ht="15.75" customHeight="1" x14ac:dyDescent="0.35">
      <c r="D57" s="38" t="s">
        <v>263</v>
      </c>
      <c r="E57" s="38" t="s">
        <v>264</v>
      </c>
    </row>
    <row r="58" spans="4:5" ht="15.75" customHeight="1" x14ac:dyDescent="0.35">
      <c r="D58" s="38" t="s">
        <v>265</v>
      </c>
      <c r="E58" s="38" t="s">
        <v>266</v>
      </c>
    </row>
    <row r="59" spans="4:5" ht="15.75" customHeight="1" x14ac:dyDescent="0.35">
      <c r="D59" s="38" t="s">
        <v>267</v>
      </c>
      <c r="E59" s="38" t="s">
        <v>268</v>
      </c>
    </row>
    <row r="60" spans="4:5" ht="15.75" customHeight="1" x14ac:dyDescent="0.35">
      <c r="D60" s="38" t="s">
        <v>269</v>
      </c>
      <c r="E60" s="38" t="s">
        <v>270</v>
      </c>
    </row>
    <row r="61" spans="4:5" ht="15.75" customHeight="1" x14ac:dyDescent="0.35">
      <c r="D61" s="38" t="s">
        <v>271</v>
      </c>
      <c r="E61" s="38" t="s">
        <v>272</v>
      </c>
    </row>
    <row r="62" spans="4:5" ht="15.75" customHeight="1" x14ac:dyDescent="0.35">
      <c r="D62" s="38" t="s">
        <v>273</v>
      </c>
      <c r="E62" s="38" t="s">
        <v>274</v>
      </c>
    </row>
    <row r="63" spans="4:5" ht="15.75" customHeight="1" x14ac:dyDescent="0.35">
      <c r="D63" s="38" t="s">
        <v>275</v>
      </c>
      <c r="E63" s="38" t="s">
        <v>276</v>
      </c>
    </row>
    <row r="64" spans="4:5" ht="15.75" customHeight="1" x14ac:dyDescent="0.35">
      <c r="D64" s="38" t="s">
        <v>277</v>
      </c>
      <c r="E64" s="38" t="s">
        <v>278</v>
      </c>
    </row>
    <row r="65" spans="4:5" ht="15.75" customHeight="1" x14ac:dyDescent="0.35">
      <c r="D65" s="38" t="s">
        <v>279</v>
      </c>
      <c r="E65" s="38" t="s">
        <v>280</v>
      </c>
    </row>
    <row r="66" spans="4:5" ht="15.75" customHeight="1" x14ac:dyDescent="0.35">
      <c r="D66" s="38" t="s">
        <v>281</v>
      </c>
      <c r="E66" s="38" t="s">
        <v>282</v>
      </c>
    </row>
    <row r="67" spans="4:5" ht="15.75" customHeight="1" x14ac:dyDescent="0.35">
      <c r="D67" s="38" t="s">
        <v>283</v>
      </c>
      <c r="E67" s="38" t="s">
        <v>284</v>
      </c>
    </row>
    <row r="68" spans="4:5" ht="15.75" customHeight="1" x14ac:dyDescent="0.35">
      <c r="D68" s="38" t="s">
        <v>285</v>
      </c>
      <c r="E68" s="38" t="s">
        <v>286</v>
      </c>
    </row>
    <row r="69" spans="4:5" ht="15.75" customHeight="1" x14ac:dyDescent="0.35">
      <c r="D69" s="38" t="s">
        <v>287</v>
      </c>
      <c r="E69" s="38" t="s">
        <v>288</v>
      </c>
    </row>
    <row r="70" spans="4:5" ht="15.75" customHeight="1" x14ac:dyDescent="0.35">
      <c r="D70" s="38" t="s">
        <v>289</v>
      </c>
      <c r="E70" s="38" t="s">
        <v>290</v>
      </c>
    </row>
    <row r="71" spans="4:5" ht="15.75" customHeight="1" x14ac:dyDescent="0.35">
      <c r="D71" s="38" t="s">
        <v>291</v>
      </c>
      <c r="E71" s="38" t="s">
        <v>292</v>
      </c>
    </row>
    <row r="72" spans="4:5" ht="15.75" customHeight="1" x14ac:dyDescent="0.35">
      <c r="D72" s="38" t="s">
        <v>293</v>
      </c>
      <c r="E72" s="38" t="s">
        <v>294</v>
      </c>
    </row>
    <row r="73" spans="4:5" ht="15.75" customHeight="1" x14ac:dyDescent="0.35">
      <c r="D73" s="38" t="s">
        <v>295</v>
      </c>
      <c r="E73" s="38" t="s">
        <v>296</v>
      </c>
    </row>
    <row r="74" spans="4:5" ht="15.75" customHeight="1" x14ac:dyDescent="0.35">
      <c r="D74" s="38" t="s">
        <v>297</v>
      </c>
      <c r="E74" s="38" t="s">
        <v>298</v>
      </c>
    </row>
    <row r="75" spans="4:5" ht="15.75" customHeight="1" x14ac:dyDescent="0.35">
      <c r="D75" s="38" t="s">
        <v>299</v>
      </c>
      <c r="E75" s="38" t="s">
        <v>300</v>
      </c>
    </row>
    <row r="76" spans="4:5" ht="15.75" customHeight="1" x14ac:dyDescent="0.35">
      <c r="D76" s="38" t="s">
        <v>301</v>
      </c>
      <c r="E76" s="38" t="s">
        <v>302</v>
      </c>
    </row>
    <row r="77" spans="4:5" ht="15.75" customHeight="1" x14ac:dyDescent="0.35">
      <c r="D77" s="38" t="s">
        <v>303</v>
      </c>
      <c r="E77" s="38" t="s">
        <v>304</v>
      </c>
    </row>
    <row r="78" spans="4:5" ht="15.75" customHeight="1" x14ac:dyDescent="0.35">
      <c r="D78" s="38" t="s">
        <v>305</v>
      </c>
      <c r="E78" s="38" t="s">
        <v>306</v>
      </c>
    </row>
    <row r="79" spans="4:5" ht="15.75" customHeight="1" x14ac:dyDescent="0.35">
      <c r="D79" s="38" t="s">
        <v>307</v>
      </c>
      <c r="E79" s="38" t="s">
        <v>308</v>
      </c>
    </row>
    <row r="80" spans="4:5" ht="15.75" customHeight="1" x14ac:dyDescent="0.35">
      <c r="D80" s="38" t="s">
        <v>309</v>
      </c>
      <c r="E80" s="38" t="s">
        <v>310</v>
      </c>
    </row>
    <row r="81" spans="4:5" ht="15.75" customHeight="1" x14ac:dyDescent="0.35">
      <c r="D81" s="38" t="s">
        <v>311</v>
      </c>
      <c r="E81" s="38" t="s">
        <v>312</v>
      </c>
    </row>
    <row r="82" spans="4:5" ht="15.75" customHeight="1" x14ac:dyDescent="0.35">
      <c r="D82" s="38" t="s">
        <v>313</v>
      </c>
      <c r="E82" s="38" t="s">
        <v>314</v>
      </c>
    </row>
    <row r="83" spans="4:5" ht="15.75" customHeight="1" x14ac:dyDescent="0.35">
      <c r="D83" s="38" t="s">
        <v>315</v>
      </c>
      <c r="E83" s="38" t="s">
        <v>316</v>
      </c>
    </row>
    <row r="84" spans="4:5" ht="15.75" customHeight="1" x14ac:dyDescent="0.35">
      <c r="D84" s="38" t="s">
        <v>317</v>
      </c>
      <c r="E84" s="38" t="s">
        <v>318</v>
      </c>
    </row>
    <row r="85" spans="4:5" ht="15.75" customHeight="1" x14ac:dyDescent="0.35">
      <c r="D85" s="38" t="s">
        <v>319</v>
      </c>
      <c r="E85" s="38" t="s">
        <v>320</v>
      </c>
    </row>
    <row r="86" spans="4:5" ht="15.75" customHeight="1" x14ac:dyDescent="0.35">
      <c r="D86" s="38" t="s">
        <v>321</v>
      </c>
      <c r="E86" s="38" t="s">
        <v>322</v>
      </c>
    </row>
    <row r="87" spans="4:5" ht="15.75" customHeight="1" x14ac:dyDescent="0.35">
      <c r="D87" s="38" t="s">
        <v>323</v>
      </c>
      <c r="E87" s="38" t="s">
        <v>324</v>
      </c>
    </row>
    <row r="88" spans="4:5" ht="15.75" customHeight="1" x14ac:dyDescent="0.35">
      <c r="D88" s="38" t="s">
        <v>325</v>
      </c>
      <c r="E88" s="38" t="s">
        <v>326</v>
      </c>
    </row>
    <row r="89" spans="4:5" ht="15.75" customHeight="1" x14ac:dyDescent="0.35">
      <c r="D89" s="38" t="s">
        <v>327</v>
      </c>
      <c r="E89" s="38" t="s">
        <v>328</v>
      </c>
    </row>
    <row r="90" spans="4:5" ht="15.75" customHeight="1" x14ac:dyDescent="0.35">
      <c r="D90" s="38" t="s">
        <v>329</v>
      </c>
      <c r="E90" s="38" t="s">
        <v>330</v>
      </c>
    </row>
    <row r="91" spans="4:5" ht="15.75" customHeight="1" x14ac:dyDescent="0.35">
      <c r="D91" s="38" t="s">
        <v>331</v>
      </c>
      <c r="E91" s="38" t="s">
        <v>332</v>
      </c>
    </row>
    <row r="92" spans="4:5" ht="15.75" customHeight="1" x14ac:dyDescent="0.35">
      <c r="D92" s="38" t="s">
        <v>333</v>
      </c>
      <c r="E92" s="38" t="s">
        <v>334</v>
      </c>
    </row>
    <row r="93" spans="4:5" ht="15.75" customHeight="1" x14ac:dyDescent="0.35">
      <c r="D93" s="38" t="s">
        <v>335</v>
      </c>
      <c r="E93" s="38" t="s">
        <v>336</v>
      </c>
    </row>
    <row r="94" spans="4:5" ht="15.75" customHeight="1" x14ac:dyDescent="0.35">
      <c r="D94" s="38" t="s">
        <v>337</v>
      </c>
      <c r="E94" s="38" t="s">
        <v>338</v>
      </c>
    </row>
    <row r="95" spans="4:5" ht="15.75" customHeight="1" x14ac:dyDescent="0.35">
      <c r="D95" s="38" t="s">
        <v>339</v>
      </c>
      <c r="E95" s="38" t="s">
        <v>340</v>
      </c>
    </row>
    <row r="96" spans="4:5" ht="15.75" customHeight="1" x14ac:dyDescent="0.35">
      <c r="D96" s="38" t="s">
        <v>341</v>
      </c>
      <c r="E96" s="38" t="s">
        <v>342</v>
      </c>
    </row>
    <row r="97" spans="4:5" ht="15.75" customHeight="1" x14ac:dyDescent="0.35">
      <c r="D97" s="38" t="s">
        <v>343</v>
      </c>
      <c r="E97" s="38" t="s">
        <v>344</v>
      </c>
    </row>
    <row r="98" spans="4:5" ht="15.75" customHeight="1" x14ac:dyDescent="0.35">
      <c r="D98" s="38" t="s">
        <v>345</v>
      </c>
      <c r="E98" s="38" t="s">
        <v>179</v>
      </c>
    </row>
    <row r="99" spans="4:5" ht="15.75" customHeight="1" x14ac:dyDescent="0.35">
      <c r="D99" s="38" t="s">
        <v>346</v>
      </c>
      <c r="E99" s="38" t="s">
        <v>347</v>
      </c>
    </row>
    <row r="100" spans="4:5" ht="15.75" customHeight="1" x14ac:dyDescent="0.35">
      <c r="D100" s="38" t="s">
        <v>348</v>
      </c>
      <c r="E100" s="38" t="s">
        <v>349</v>
      </c>
    </row>
    <row r="101" spans="4:5" ht="15.75" customHeight="1" x14ac:dyDescent="0.35">
      <c r="D101" s="38" t="s">
        <v>350</v>
      </c>
      <c r="E101" s="38" t="s">
        <v>351</v>
      </c>
    </row>
    <row r="102" spans="4:5" ht="15.75" customHeight="1" x14ac:dyDescent="0.35">
      <c r="D102" s="38" t="s">
        <v>352</v>
      </c>
      <c r="E102" s="38" t="s">
        <v>353</v>
      </c>
    </row>
    <row r="103" spans="4:5" ht="15.75" customHeight="1" x14ac:dyDescent="0.35">
      <c r="D103" s="38" t="s">
        <v>354</v>
      </c>
      <c r="E103" s="38" t="s">
        <v>355</v>
      </c>
    </row>
    <row r="104" spans="4:5" ht="15.75" customHeight="1" x14ac:dyDescent="0.35">
      <c r="D104" s="38" t="s">
        <v>356</v>
      </c>
      <c r="E104" s="38" t="s">
        <v>357</v>
      </c>
    </row>
    <row r="105" spans="4:5" ht="15.75" customHeight="1" x14ac:dyDescent="0.35">
      <c r="D105" s="38" t="s">
        <v>358</v>
      </c>
      <c r="E105" s="38" t="s">
        <v>359</v>
      </c>
    </row>
    <row r="106" spans="4:5" ht="15.75" customHeight="1" x14ac:dyDescent="0.35">
      <c r="D106" s="38" t="s">
        <v>360</v>
      </c>
      <c r="E106" s="38" t="s">
        <v>361</v>
      </c>
    </row>
    <row r="107" spans="4:5" ht="15.75" customHeight="1" x14ac:dyDescent="0.35">
      <c r="D107" s="38" t="s">
        <v>362</v>
      </c>
      <c r="E107" s="38" t="s">
        <v>363</v>
      </c>
    </row>
    <row r="108" spans="4:5" ht="15.75" customHeight="1" x14ac:dyDescent="0.35">
      <c r="D108" s="38" t="s">
        <v>364</v>
      </c>
      <c r="E108" s="38" t="s">
        <v>365</v>
      </c>
    </row>
    <row r="109" spans="4:5" ht="15.75" customHeight="1" x14ac:dyDescent="0.35">
      <c r="D109" s="38" t="s">
        <v>366</v>
      </c>
      <c r="E109" s="38" t="s">
        <v>367</v>
      </c>
    </row>
    <row r="110" spans="4:5" ht="15.75" customHeight="1" x14ac:dyDescent="0.35">
      <c r="D110" s="38" t="s">
        <v>368</v>
      </c>
      <c r="E110" s="38" t="s">
        <v>369</v>
      </c>
    </row>
    <row r="111" spans="4:5" ht="15.75" customHeight="1" x14ac:dyDescent="0.35">
      <c r="D111" s="38" t="s">
        <v>370</v>
      </c>
      <c r="E111" s="38" t="s">
        <v>371</v>
      </c>
    </row>
    <row r="112" spans="4:5" ht="15.75" customHeight="1" x14ac:dyDescent="0.35">
      <c r="D112" s="38" t="s">
        <v>372</v>
      </c>
      <c r="E112" s="38" t="s">
        <v>373</v>
      </c>
    </row>
    <row r="113" spans="4:5" ht="15.75" customHeight="1" x14ac:dyDescent="0.35">
      <c r="D113" s="38" t="s">
        <v>374</v>
      </c>
      <c r="E113" s="38" t="s">
        <v>375</v>
      </c>
    </row>
    <row r="114" spans="4:5" ht="15.75" customHeight="1" x14ac:dyDescent="0.35">
      <c r="D114" s="38" t="s">
        <v>376</v>
      </c>
      <c r="E114" s="38" t="s">
        <v>377</v>
      </c>
    </row>
    <row r="115" spans="4:5" ht="15.75" customHeight="1" x14ac:dyDescent="0.35">
      <c r="D115" s="38" t="s">
        <v>378</v>
      </c>
      <c r="E115" s="38" t="s">
        <v>379</v>
      </c>
    </row>
    <row r="116" spans="4:5" ht="15.75" customHeight="1" x14ac:dyDescent="0.35">
      <c r="D116" s="38" t="s">
        <v>380</v>
      </c>
      <c r="E116" s="38" t="s">
        <v>381</v>
      </c>
    </row>
    <row r="117" spans="4:5" ht="15.75" customHeight="1" x14ac:dyDescent="0.35">
      <c r="D117" s="38" t="s">
        <v>382</v>
      </c>
      <c r="E117" s="38" t="s">
        <v>383</v>
      </c>
    </row>
    <row r="118" spans="4:5" ht="15.75" customHeight="1" x14ac:dyDescent="0.35">
      <c r="D118" s="38" t="s">
        <v>384</v>
      </c>
      <c r="E118" s="38" t="s">
        <v>385</v>
      </c>
    </row>
    <row r="119" spans="4:5" ht="15.75" customHeight="1" x14ac:dyDescent="0.35">
      <c r="D119" s="38" t="s">
        <v>386</v>
      </c>
      <c r="E119" s="38" t="s">
        <v>387</v>
      </c>
    </row>
    <row r="120" spans="4:5" ht="15.75" customHeight="1" x14ac:dyDescent="0.35">
      <c r="D120" s="38" t="s">
        <v>388</v>
      </c>
      <c r="E120" s="38" t="s">
        <v>389</v>
      </c>
    </row>
    <row r="121" spans="4:5" ht="15.75" customHeight="1" x14ac:dyDescent="0.35">
      <c r="D121" s="38" t="s">
        <v>390</v>
      </c>
      <c r="E121" s="38" t="s">
        <v>391</v>
      </c>
    </row>
    <row r="122" spans="4:5" ht="15.75" customHeight="1" x14ac:dyDescent="0.35">
      <c r="D122" s="38" t="s">
        <v>392</v>
      </c>
      <c r="E122" s="38" t="s">
        <v>393</v>
      </c>
    </row>
    <row r="123" spans="4:5" ht="15.75" customHeight="1" x14ac:dyDescent="0.35">
      <c r="D123" s="38" t="s">
        <v>394</v>
      </c>
      <c r="E123" s="38" t="s">
        <v>395</v>
      </c>
    </row>
    <row r="124" spans="4:5" ht="15.75" customHeight="1" x14ac:dyDescent="0.35">
      <c r="D124" s="38" t="s">
        <v>396</v>
      </c>
      <c r="E124" s="38" t="s">
        <v>397</v>
      </c>
    </row>
    <row r="125" spans="4:5" ht="15.75" customHeight="1" x14ac:dyDescent="0.35">
      <c r="D125" s="38" t="s">
        <v>398</v>
      </c>
      <c r="E125" s="38" t="s">
        <v>399</v>
      </c>
    </row>
    <row r="126" spans="4:5" ht="15.75" customHeight="1" x14ac:dyDescent="0.35">
      <c r="D126" s="38" t="s">
        <v>400</v>
      </c>
      <c r="E126" s="38" t="s">
        <v>401</v>
      </c>
    </row>
    <row r="127" spans="4:5" ht="15.75" customHeight="1" x14ac:dyDescent="0.35">
      <c r="D127" s="38" t="s">
        <v>402</v>
      </c>
      <c r="E127" s="38" t="s">
        <v>403</v>
      </c>
    </row>
    <row r="128" spans="4:5" ht="15.75" customHeight="1" x14ac:dyDescent="0.35">
      <c r="D128" s="38" t="s">
        <v>404</v>
      </c>
      <c r="E128" s="38" t="s">
        <v>405</v>
      </c>
    </row>
    <row r="129" spans="4:5" ht="15.75" customHeight="1" x14ac:dyDescent="0.35">
      <c r="D129" s="38" t="s">
        <v>406</v>
      </c>
      <c r="E129" s="38" t="s">
        <v>407</v>
      </c>
    </row>
    <row r="130" spans="4:5" ht="15.75" customHeight="1" x14ac:dyDescent="0.35">
      <c r="D130" s="38" t="s">
        <v>408</v>
      </c>
      <c r="E130" s="38" t="s">
        <v>409</v>
      </c>
    </row>
    <row r="131" spans="4:5" ht="15.75" customHeight="1" x14ac:dyDescent="0.35">
      <c r="D131" s="38" t="s">
        <v>410</v>
      </c>
      <c r="E131" s="38" t="s">
        <v>411</v>
      </c>
    </row>
    <row r="132" spans="4:5" ht="15.75" customHeight="1" x14ac:dyDescent="0.35">
      <c r="D132" s="38" t="s">
        <v>412</v>
      </c>
      <c r="E132" s="38" t="s">
        <v>413</v>
      </c>
    </row>
    <row r="133" spans="4:5" ht="15.75" customHeight="1" x14ac:dyDescent="0.35">
      <c r="D133" s="38" t="s">
        <v>414</v>
      </c>
      <c r="E133" s="38" t="s">
        <v>415</v>
      </c>
    </row>
    <row r="134" spans="4:5" ht="15.75" customHeight="1" x14ac:dyDescent="0.35">
      <c r="D134" s="38" t="s">
        <v>416</v>
      </c>
      <c r="E134" s="38" t="s">
        <v>417</v>
      </c>
    </row>
    <row r="135" spans="4:5" ht="15.75" customHeight="1" x14ac:dyDescent="0.35">
      <c r="D135" s="38" t="s">
        <v>418</v>
      </c>
      <c r="E135" s="38" t="s">
        <v>419</v>
      </c>
    </row>
    <row r="136" spans="4:5" ht="15.75" customHeight="1" x14ac:dyDescent="0.35">
      <c r="D136" s="38" t="s">
        <v>420</v>
      </c>
      <c r="E136" s="38" t="s">
        <v>421</v>
      </c>
    </row>
    <row r="137" spans="4:5" ht="15.75" customHeight="1" x14ac:dyDescent="0.35">
      <c r="D137" s="38" t="s">
        <v>422</v>
      </c>
      <c r="E137" s="38" t="s">
        <v>423</v>
      </c>
    </row>
    <row r="138" spans="4:5" ht="15.75" customHeight="1" x14ac:dyDescent="0.35">
      <c r="D138" s="38" t="s">
        <v>424</v>
      </c>
      <c r="E138" s="38" t="s">
        <v>425</v>
      </c>
    </row>
    <row r="139" spans="4:5" ht="15.75" customHeight="1" x14ac:dyDescent="0.35">
      <c r="D139" s="38" t="s">
        <v>426</v>
      </c>
      <c r="E139" s="38" t="s">
        <v>427</v>
      </c>
    </row>
    <row r="140" spans="4:5" ht="15.75" customHeight="1" x14ac:dyDescent="0.35">
      <c r="D140" s="38" t="s">
        <v>428</v>
      </c>
      <c r="E140" s="38" t="s">
        <v>429</v>
      </c>
    </row>
    <row r="141" spans="4:5" ht="15.75" customHeight="1" x14ac:dyDescent="0.35">
      <c r="D141" s="38" t="s">
        <v>430</v>
      </c>
      <c r="E141" s="38" t="s">
        <v>431</v>
      </c>
    </row>
    <row r="142" spans="4:5" ht="15.75" customHeight="1" x14ac:dyDescent="0.35">
      <c r="D142" s="38" t="s">
        <v>432</v>
      </c>
      <c r="E142" s="38" t="s">
        <v>433</v>
      </c>
    </row>
    <row r="143" spans="4:5" ht="15.75" customHeight="1" x14ac:dyDescent="0.35">
      <c r="D143" s="38" t="s">
        <v>434</v>
      </c>
      <c r="E143" s="38" t="s">
        <v>435</v>
      </c>
    </row>
    <row r="144" spans="4:5" ht="15.75" customHeight="1" x14ac:dyDescent="0.35">
      <c r="D144" s="38" t="s">
        <v>436</v>
      </c>
      <c r="E144" s="38" t="s">
        <v>437</v>
      </c>
    </row>
    <row r="145" spans="4:5" ht="15.75" customHeight="1" x14ac:dyDescent="0.35">
      <c r="D145" s="38" t="s">
        <v>438</v>
      </c>
      <c r="E145" s="38" t="s">
        <v>439</v>
      </c>
    </row>
    <row r="146" spans="4:5" ht="15.75" customHeight="1" x14ac:dyDescent="0.35">
      <c r="D146" s="38" t="s">
        <v>440</v>
      </c>
      <c r="E146" s="38" t="s">
        <v>441</v>
      </c>
    </row>
    <row r="147" spans="4:5" ht="15.75" customHeight="1" x14ac:dyDescent="0.35">
      <c r="D147" s="38" t="s">
        <v>442</v>
      </c>
      <c r="E147" s="38" t="s">
        <v>443</v>
      </c>
    </row>
    <row r="148" spans="4:5" ht="15.75" customHeight="1" x14ac:dyDescent="0.35">
      <c r="D148" s="38" t="s">
        <v>444</v>
      </c>
      <c r="E148" s="38" t="s">
        <v>445</v>
      </c>
    </row>
    <row r="149" spans="4:5" ht="15.75" customHeight="1" x14ac:dyDescent="0.35">
      <c r="D149" s="38" t="s">
        <v>446</v>
      </c>
      <c r="E149" s="38" t="s">
        <v>447</v>
      </c>
    </row>
    <row r="150" spans="4:5" ht="15.75" customHeight="1" x14ac:dyDescent="0.35">
      <c r="D150" s="38" t="s">
        <v>448</v>
      </c>
      <c r="E150" s="38" t="s">
        <v>449</v>
      </c>
    </row>
    <row r="151" spans="4:5" ht="15.75" customHeight="1" x14ac:dyDescent="0.35">
      <c r="D151" s="38" t="s">
        <v>450</v>
      </c>
      <c r="E151" s="38" t="s">
        <v>451</v>
      </c>
    </row>
    <row r="152" spans="4:5" ht="15.75" customHeight="1" x14ac:dyDescent="0.35">
      <c r="D152" s="38" t="s">
        <v>452</v>
      </c>
      <c r="E152" s="38" t="s">
        <v>453</v>
      </c>
    </row>
    <row r="153" spans="4:5" ht="15.75" customHeight="1" x14ac:dyDescent="0.35">
      <c r="D153" s="38" t="s">
        <v>454</v>
      </c>
      <c r="E153" s="38" t="s">
        <v>455</v>
      </c>
    </row>
    <row r="154" spans="4:5" ht="15.75" customHeight="1" x14ac:dyDescent="0.35">
      <c r="D154" s="38" t="s">
        <v>456</v>
      </c>
      <c r="E154" s="38" t="s">
        <v>457</v>
      </c>
    </row>
    <row r="155" spans="4:5" ht="15.75" customHeight="1" x14ac:dyDescent="0.35">
      <c r="D155" s="38" t="s">
        <v>458</v>
      </c>
      <c r="E155" s="38" t="s">
        <v>459</v>
      </c>
    </row>
    <row r="156" spans="4:5" ht="15.75" customHeight="1" x14ac:dyDescent="0.35">
      <c r="D156" s="38" t="s">
        <v>460</v>
      </c>
      <c r="E156" s="38" t="s">
        <v>461</v>
      </c>
    </row>
    <row r="157" spans="4:5" ht="15.75" customHeight="1" x14ac:dyDescent="0.35">
      <c r="D157" s="38" t="s">
        <v>462</v>
      </c>
      <c r="E157" s="38" t="s">
        <v>463</v>
      </c>
    </row>
    <row r="158" spans="4:5" ht="15.75" customHeight="1" x14ac:dyDescent="0.35">
      <c r="D158" s="38" t="s">
        <v>464</v>
      </c>
      <c r="E158" s="38" t="s">
        <v>465</v>
      </c>
    </row>
    <row r="159" spans="4:5" ht="15.75" customHeight="1" x14ac:dyDescent="0.35">
      <c r="D159" s="38" t="s">
        <v>466</v>
      </c>
      <c r="E159" s="38" t="s">
        <v>467</v>
      </c>
    </row>
    <row r="160" spans="4:5" ht="15.75" customHeight="1" x14ac:dyDescent="0.35">
      <c r="D160" s="38" t="s">
        <v>468</v>
      </c>
      <c r="E160" s="38" t="s">
        <v>469</v>
      </c>
    </row>
    <row r="161" spans="4:5" ht="15.75" customHeight="1" x14ac:dyDescent="0.35">
      <c r="D161" s="38" t="s">
        <v>470</v>
      </c>
      <c r="E161" s="38" t="s">
        <v>471</v>
      </c>
    </row>
    <row r="162" spans="4:5" ht="15.75" customHeight="1" x14ac:dyDescent="0.35">
      <c r="D162" s="38" t="s">
        <v>472</v>
      </c>
      <c r="E162" s="38" t="s">
        <v>473</v>
      </c>
    </row>
    <row r="163" spans="4:5" ht="15.75" customHeight="1" x14ac:dyDescent="0.35">
      <c r="D163" s="38" t="s">
        <v>474</v>
      </c>
      <c r="E163" s="38" t="s">
        <v>475</v>
      </c>
    </row>
    <row r="164" spans="4:5" ht="15.75" customHeight="1" x14ac:dyDescent="0.35">
      <c r="D164" s="38" t="s">
        <v>476</v>
      </c>
      <c r="E164" s="38" t="s">
        <v>477</v>
      </c>
    </row>
    <row r="165" spans="4:5" ht="15.75" customHeight="1" x14ac:dyDescent="0.35">
      <c r="D165" s="38" t="s">
        <v>478</v>
      </c>
      <c r="E165" s="38" t="s">
        <v>479</v>
      </c>
    </row>
    <row r="166" spans="4:5" ht="15.75" customHeight="1" x14ac:dyDescent="0.35">
      <c r="D166" s="38" t="s">
        <v>480</v>
      </c>
      <c r="E166" s="38" t="s">
        <v>481</v>
      </c>
    </row>
    <row r="167" spans="4:5" ht="15.75" customHeight="1" x14ac:dyDescent="0.35">
      <c r="D167" s="38" t="s">
        <v>482</v>
      </c>
      <c r="E167" s="38" t="s">
        <v>483</v>
      </c>
    </row>
    <row r="168" spans="4:5" ht="15.75" customHeight="1" x14ac:dyDescent="0.35">
      <c r="D168" s="38" t="s">
        <v>484</v>
      </c>
      <c r="E168" s="38" t="s">
        <v>485</v>
      </c>
    </row>
    <row r="169" spans="4:5" ht="15.75" customHeight="1" x14ac:dyDescent="0.35">
      <c r="D169" s="38" t="s">
        <v>486</v>
      </c>
      <c r="E169" s="38" t="s">
        <v>487</v>
      </c>
    </row>
    <row r="170" spans="4:5" ht="15.75" customHeight="1" x14ac:dyDescent="0.35">
      <c r="D170" s="38" t="s">
        <v>488</v>
      </c>
      <c r="E170" s="38" t="s">
        <v>489</v>
      </c>
    </row>
    <row r="171" spans="4:5" ht="15.75" customHeight="1" x14ac:dyDescent="0.35">
      <c r="D171" s="38" t="s">
        <v>490</v>
      </c>
      <c r="E171" s="38" t="s">
        <v>491</v>
      </c>
    </row>
    <row r="172" spans="4:5" ht="15.75" customHeight="1" x14ac:dyDescent="0.35">
      <c r="D172" s="38" t="s">
        <v>492</v>
      </c>
      <c r="E172" s="38" t="s">
        <v>493</v>
      </c>
    </row>
    <row r="173" spans="4:5" ht="15.75" customHeight="1" x14ac:dyDescent="0.35">
      <c r="D173" s="38" t="s">
        <v>494</v>
      </c>
      <c r="E173" s="38" t="s">
        <v>495</v>
      </c>
    </row>
    <row r="174" spans="4:5" ht="15.75" customHeight="1" x14ac:dyDescent="0.35">
      <c r="D174" s="38" t="s">
        <v>496</v>
      </c>
      <c r="E174" s="38" t="s">
        <v>497</v>
      </c>
    </row>
    <row r="175" spans="4:5" ht="15.75" customHeight="1" x14ac:dyDescent="0.35">
      <c r="D175" s="38" t="s">
        <v>498</v>
      </c>
      <c r="E175" s="38" t="s">
        <v>499</v>
      </c>
    </row>
    <row r="176" spans="4:5" ht="15.75" customHeight="1" x14ac:dyDescent="0.35">
      <c r="D176" s="38" t="s">
        <v>500</v>
      </c>
      <c r="E176" s="38" t="s">
        <v>501</v>
      </c>
    </row>
    <row r="177" spans="4:5" ht="15.75" customHeight="1" x14ac:dyDescent="0.35">
      <c r="D177" s="38" t="s">
        <v>502</v>
      </c>
      <c r="E177" s="38" t="s">
        <v>503</v>
      </c>
    </row>
    <row r="178" spans="4:5" ht="15.75" customHeight="1" x14ac:dyDescent="0.35">
      <c r="D178" s="38" t="s">
        <v>504</v>
      </c>
      <c r="E178" s="38" t="s">
        <v>505</v>
      </c>
    </row>
    <row r="179" spans="4:5" ht="15.75" customHeight="1" x14ac:dyDescent="0.35">
      <c r="D179" s="38" t="s">
        <v>506</v>
      </c>
      <c r="E179" s="38" t="s">
        <v>507</v>
      </c>
    </row>
    <row r="180" spans="4:5" ht="15.75" customHeight="1" x14ac:dyDescent="0.35">
      <c r="D180" s="38" t="s">
        <v>508</v>
      </c>
      <c r="E180" s="38" t="s">
        <v>509</v>
      </c>
    </row>
    <row r="181" spans="4:5" ht="15.75" customHeight="1" x14ac:dyDescent="0.35">
      <c r="D181" s="38" t="s">
        <v>510</v>
      </c>
      <c r="E181" s="38" t="s">
        <v>511</v>
      </c>
    </row>
    <row r="182" spans="4:5" ht="15.75" customHeight="1" x14ac:dyDescent="0.35">
      <c r="D182" s="38" t="s">
        <v>512</v>
      </c>
      <c r="E182" s="38" t="s">
        <v>513</v>
      </c>
    </row>
    <row r="183" spans="4:5" ht="15.75" customHeight="1" x14ac:dyDescent="0.35">
      <c r="D183" s="38" t="s">
        <v>514</v>
      </c>
      <c r="E183" s="38" t="s">
        <v>515</v>
      </c>
    </row>
    <row r="184" spans="4:5" ht="15.75" customHeight="1" x14ac:dyDescent="0.35">
      <c r="D184" s="38" t="s">
        <v>516</v>
      </c>
      <c r="E184" s="38" t="s">
        <v>517</v>
      </c>
    </row>
    <row r="185" spans="4:5" ht="15.75" customHeight="1" x14ac:dyDescent="0.35">
      <c r="D185" s="38" t="s">
        <v>518</v>
      </c>
      <c r="E185" s="38" t="s">
        <v>519</v>
      </c>
    </row>
    <row r="186" spans="4:5" ht="15.75" customHeight="1" x14ac:dyDescent="0.35">
      <c r="D186" s="38" t="s">
        <v>520</v>
      </c>
      <c r="E186" s="38" t="s">
        <v>521</v>
      </c>
    </row>
    <row r="187" spans="4:5" ht="15.75" customHeight="1" x14ac:dyDescent="0.35">
      <c r="D187" s="38" t="s">
        <v>522</v>
      </c>
      <c r="E187" s="38" t="s">
        <v>523</v>
      </c>
    </row>
    <row r="188" spans="4:5" ht="15.75" customHeight="1" x14ac:dyDescent="0.35">
      <c r="D188" s="38" t="s">
        <v>524</v>
      </c>
      <c r="E188" s="38" t="s">
        <v>525</v>
      </c>
    </row>
    <row r="189" spans="4:5" ht="15.75" customHeight="1" x14ac:dyDescent="0.35">
      <c r="D189" s="38" t="s">
        <v>526</v>
      </c>
      <c r="E189" s="38" t="s">
        <v>527</v>
      </c>
    </row>
    <row r="190" spans="4:5" ht="15.75" customHeight="1" x14ac:dyDescent="0.35">
      <c r="D190" s="38" t="s">
        <v>528</v>
      </c>
      <c r="E190" s="38" t="s">
        <v>529</v>
      </c>
    </row>
    <row r="191" spans="4:5" ht="15.75" customHeight="1" x14ac:dyDescent="0.35">
      <c r="D191" s="38" t="s">
        <v>530</v>
      </c>
      <c r="E191" s="38" t="s">
        <v>531</v>
      </c>
    </row>
    <row r="192" spans="4:5" ht="15.75" customHeight="1" x14ac:dyDescent="0.35">
      <c r="D192" s="38" t="s">
        <v>532</v>
      </c>
      <c r="E192" s="38" t="s">
        <v>533</v>
      </c>
    </row>
    <row r="193" spans="4:5" ht="15.75" customHeight="1" x14ac:dyDescent="0.35">
      <c r="D193" s="38" t="s">
        <v>534</v>
      </c>
      <c r="E193" s="38" t="s">
        <v>535</v>
      </c>
    </row>
    <row r="194" spans="4:5" ht="15.75" customHeight="1" x14ac:dyDescent="0.35">
      <c r="D194" s="38" t="s">
        <v>536</v>
      </c>
      <c r="E194" s="38" t="s">
        <v>537</v>
      </c>
    </row>
    <row r="195" spans="4:5" ht="15.75" customHeight="1" x14ac:dyDescent="0.35">
      <c r="D195" s="38" t="s">
        <v>538</v>
      </c>
      <c r="E195" s="38" t="s">
        <v>539</v>
      </c>
    </row>
    <row r="196" spans="4:5" ht="15.75" customHeight="1" x14ac:dyDescent="0.35">
      <c r="D196" s="38" t="s">
        <v>540</v>
      </c>
      <c r="E196" s="38" t="s">
        <v>541</v>
      </c>
    </row>
    <row r="197" spans="4:5" ht="15.75" customHeight="1" x14ac:dyDescent="0.35">
      <c r="D197" s="38" t="s">
        <v>542</v>
      </c>
      <c r="E197" s="38" t="s">
        <v>543</v>
      </c>
    </row>
    <row r="198" spans="4:5" ht="15.75" customHeight="1" x14ac:dyDescent="0.35">
      <c r="D198" s="38" t="s">
        <v>544</v>
      </c>
      <c r="E198" s="38" t="s">
        <v>545</v>
      </c>
    </row>
    <row r="199" spans="4:5" ht="15.75" customHeight="1" x14ac:dyDescent="0.35">
      <c r="D199" s="38" t="s">
        <v>546</v>
      </c>
      <c r="E199" s="38" t="s">
        <v>547</v>
      </c>
    </row>
    <row r="200" spans="4:5" ht="15.75" customHeight="1" x14ac:dyDescent="0.35">
      <c r="D200" s="38" t="s">
        <v>548</v>
      </c>
      <c r="E200" s="38" t="s">
        <v>549</v>
      </c>
    </row>
    <row r="201" spans="4:5" ht="15.75" customHeight="1" x14ac:dyDescent="0.35">
      <c r="D201" s="38" t="s">
        <v>550</v>
      </c>
      <c r="E201" s="38" t="s">
        <v>551</v>
      </c>
    </row>
    <row r="202" spans="4:5" ht="15.75" customHeight="1" x14ac:dyDescent="0.35">
      <c r="D202" s="38" t="s">
        <v>552</v>
      </c>
      <c r="E202" s="38" t="s">
        <v>553</v>
      </c>
    </row>
    <row r="203" spans="4:5" ht="15.75" customHeight="1" x14ac:dyDescent="0.35">
      <c r="D203" s="38" t="s">
        <v>554</v>
      </c>
      <c r="E203" s="38" t="s">
        <v>555</v>
      </c>
    </row>
    <row r="204" spans="4:5" ht="15.75" customHeight="1" x14ac:dyDescent="0.35">
      <c r="D204" s="38" t="s">
        <v>556</v>
      </c>
      <c r="E204" s="38" t="s">
        <v>557</v>
      </c>
    </row>
    <row r="205" spans="4:5" ht="15.75" customHeight="1" x14ac:dyDescent="0.35">
      <c r="D205" s="38" t="s">
        <v>558</v>
      </c>
      <c r="E205" s="38" t="s">
        <v>559</v>
      </c>
    </row>
    <row r="206" spans="4:5" ht="15.75" customHeight="1" x14ac:dyDescent="0.35">
      <c r="D206" s="38" t="s">
        <v>560</v>
      </c>
      <c r="E206" s="38" t="s">
        <v>561</v>
      </c>
    </row>
    <row r="207" spans="4:5" ht="15.75" customHeight="1" x14ac:dyDescent="0.35">
      <c r="D207" s="38" t="s">
        <v>562</v>
      </c>
      <c r="E207" s="38" t="s">
        <v>563</v>
      </c>
    </row>
    <row r="208" spans="4:5" ht="15.75" customHeight="1" x14ac:dyDescent="0.35">
      <c r="D208" s="38" t="s">
        <v>564</v>
      </c>
      <c r="E208" s="38" t="s">
        <v>565</v>
      </c>
    </row>
    <row r="209" spans="4:5" ht="15.75" customHeight="1" x14ac:dyDescent="0.35">
      <c r="D209" s="38" t="s">
        <v>566</v>
      </c>
      <c r="E209" s="38" t="s">
        <v>567</v>
      </c>
    </row>
    <row r="210" spans="4:5" ht="15.75" customHeight="1" x14ac:dyDescent="0.35">
      <c r="D210" s="38" t="s">
        <v>568</v>
      </c>
      <c r="E210" s="38" t="s">
        <v>569</v>
      </c>
    </row>
    <row r="211" spans="4:5" ht="15.75" customHeight="1" x14ac:dyDescent="0.35">
      <c r="D211" s="38" t="s">
        <v>570</v>
      </c>
      <c r="E211" s="38" t="s">
        <v>571</v>
      </c>
    </row>
    <row r="212" spans="4:5" ht="15.75" customHeight="1" x14ac:dyDescent="0.35">
      <c r="D212" s="38" t="s">
        <v>572</v>
      </c>
      <c r="E212" s="38" t="s">
        <v>573</v>
      </c>
    </row>
    <row r="213" spans="4:5" ht="15.75" customHeight="1" x14ac:dyDescent="0.35">
      <c r="D213" s="38" t="s">
        <v>574</v>
      </c>
      <c r="E213" s="38" t="s">
        <v>575</v>
      </c>
    </row>
    <row r="214" spans="4:5" ht="15.75" customHeight="1" x14ac:dyDescent="0.35">
      <c r="D214" s="38" t="s">
        <v>576</v>
      </c>
      <c r="E214" s="38" t="s">
        <v>577</v>
      </c>
    </row>
    <row r="215" spans="4:5" ht="15.75" customHeight="1" x14ac:dyDescent="0.35">
      <c r="D215" s="38" t="s">
        <v>578</v>
      </c>
      <c r="E215" s="38" t="s">
        <v>579</v>
      </c>
    </row>
    <row r="216" spans="4:5" ht="15.75" customHeight="1" x14ac:dyDescent="0.35">
      <c r="D216" s="38" t="s">
        <v>580</v>
      </c>
      <c r="E216" s="38" t="s">
        <v>581</v>
      </c>
    </row>
    <row r="217" spans="4:5" ht="15.75" customHeight="1" x14ac:dyDescent="0.35">
      <c r="D217" s="38" t="s">
        <v>582</v>
      </c>
      <c r="E217" s="38" t="s">
        <v>583</v>
      </c>
    </row>
    <row r="218" spans="4:5" ht="15.75" customHeight="1" x14ac:dyDescent="0.35">
      <c r="D218" s="38" t="s">
        <v>584</v>
      </c>
      <c r="E218" s="38" t="s">
        <v>585</v>
      </c>
    </row>
    <row r="219" spans="4:5" ht="15.75" customHeight="1" x14ac:dyDescent="0.35">
      <c r="D219" s="38" t="s">
        <v>586</v>
      </c>
      <c r="E219" s="38" t="s">
        <v>587</v>
      </c>
    </row>
    <row r="220" spans="4:5" ht="15.75" customHeight="1" x14ac:dyDescent="0.35">
      <c r="D220" s="38" t="s">
        <v>588</v>
      </c>
      <c r="E220" s="38" t="s">
        <v>589</v>
      </c>
    </row>
    <row r="221" spans="4:5" ht="15.75" customHeight="1" x14ac:dyDescent="0.35">
      <c r="D221" s="38" t="s">
        <v>590</v>
      </c>
      <c r="E221" s="38" t="s">
        <v>591</v>
      </c>
    </row>
    <row r="222" spans="4:5" ht="15.75" customHeight="1" x14ac:dyDescent="0.35">
      <c r="D222" s="38" t="s">
        <v>592</v>
      </c>
      <c r="E222" s="38" t="s">
        <v>593</v>
      </c>
    </row>
    <row r="223" spans="4:5" ht="15.75" customHeight="1" x14ac:dyDescent="0.35">
      <c r="D223" s="38" t="s">
        <v>594</v>
      </c>
      <c r="E223" s="38" t="s">
        <v>595</v>
      </c>
    </row>
    <row r="224" spans="4:5" ht="15.75" customHeight="1" x14ac:dyDescent="0.35">
      <c r="D224" s="38" t="s">
        <v>596</v>
      </c>
      <c r="E224" s="38" t="s">
        <v>597</v>
      </c>
    </row>
    <row r="225" spans="4:5" ht="15.75" customHeight="1" x14ac:dyDescent="0.35">
      <c r="D225" s="38" t="s">
        <v>598</v>
      </c>
      <c r="E225" s="38" t="s">
        <v>599</v>
      </c>
    </row>
    <row r="226" spans="4:5" ht="15.75" customHeight="1" x14ac:dyDescent="0.35">
      <c r="D226" s="38" t="s">
        <v>600</v>
      </c>
      <c r="E226" s="38" t="s">
        <v>601</v>
      </c>
    </row>
    <row r="227" spans="4:5" ht="15.75" customHeight="1" x14ac:dyDescent="0.35">
      <c r="D227" s="38" t="s">
        <v>602</v>
      </c>
      <c r="E227" s="38" t="s">
        <v>603</v>
      </c>
    </row>
    <row r="228" spans="4:5" ht="15.75" customHeight="1" x14ac:dyDescent="0.35">
      <c r="D228" s="38" t="s">
        <v>604</v>
      </c>
      <c r="E228" s="38" t="s">
        <v>605</v>
      </c>
    </row>
    <row r="229" spans="4:5" ht="15.75" customHeight="1" x14ac:dyDescent="0.35">
      <c r="D229" s="38" t="s">
        <v>606</v>
      </c>
      <c r="E229" s="38" t="s">
        <v>607</v>
      </c>
    </row>
    <row r="230" spans="4:5" ht="15.75" customHeight="1" x14ac:dyDescent="0.35">
      <c r="D230" s="38" t="s">
        <v>608</v>
      </c>
      <c r="E230" s="38" t="s">
        <v>609</v>
      </c>
    </row>
    <row r="231" spans="4:5" ht="15.75" customHeight="1" x14ac:dyDescent="0.35">
      <c r="D231" s="38" t="s">
        <v>610</v>
      </c>
      <c r="E231" s="38" t="s">
        <v>611</v>
      </c>
    </row>
    <row r="232" spans="4:5" ht="15.75" customHeight="1" x14ac:dyDescent="0.35">
      <c r="D232" s="38" t="s">
        <v>612</v>
      </c>
      <c r="E232" s="38" t="s">
        <v>613</v>
      </c>
    </row>
    <row r="233" spans="4:5" ht="15.75" customHeight="1" x14ac:dyDescent="0.35">
      <c r="D233" s="38" t="s">
        <v>614</v>
      </c>
      <c r="E233" s="38" t="s">
        <v>615</v>
      </c>
    </row>
    <row r="234" spans="4:5" ht="15.75" customHeight="1" x14ac:dyDescent="0.35">
      <c r="D234" s="38" t="s">
        <v>616</v>
      </c>
      <c r="E234" s="38" t="s">
        <v>617</v>
      </c>
    </row>
    <row r="235" spans="4:5" ht="15.75" customHeight="1" x14ac:dyDescent="0.35">
      <c r="D235" s="38" t="s">
        <v>618</v>
      </c>
      <c r="E235" s="38" t="s">
        <v>619</v>
      </c>
    </row>
    <row r="236" spans="4:5" ht="15.75" customHeight="1" x14ac:dyDescent="0.35">
      <c r="D236" s="38" t="s">
        <v>620</v>
      </c>
      <c r="E236" s="38" t="s">
        <v>621</v>
      </c>
    </row>
    <row r="237" spans="4:5" ht="15.75" customHeight="1" x14ac:dyDescent="0.35">
      <c r="D237" s="38" t="s">
        <v>622</v>
      </c>
      <c r="E237" s="38" t="s">
        <v>623</v>
      </c>
    </row>
    <row r="238" spans="4:5" ht="15.75" customHeight="1" x14ac:dyDescent="0.35">
      <c r="D238" s="38" t="s">
        <v>624</v>
      </c>
      <c r="E238" s="38" t="s">
        <v>625</v>
      </c>
    </row>
    <row r="239" spans="4:5" ht="15.75" customHeight="1" x14ac:dyDescent="0.35">
      <c r="D239" s="38" t="s">
        <v>626</v>
      </c>
      <c r="E239" s="38" t="s">
        <v>627</v>
      </c>
    </row>
    <row r="240" spans="4:5" ht="15.75" customHeight="1" x14ac:dyDescent="0.35">
      <c r="D240" s="38" t="s">
        <v>628</v>
      </c>
      <c r="E240" s="38" t="s">
        <v>629</v>
      </c>
    </row>
    <row r="241" spans="4:5" ht="15.75" customHeight="1" x14ac:dyDescent="0.35">
      <c r="D241" s="38" t="s">
        <v>630</v>
      </c>
      <c r="E241" s="38" t="s">
        <v>631</v>
      </c>
    </row>
    <row r="242" spans="4:5" ht="15.75" customHeight="1" x14ac:dyDescent="0.35">
      <c r="D242" s="38" t="s">
        <v>632</v>
      </c>
      <c r="E242" s="38" t="s">
        <v>633</v>
      </c>
    </row>
    <row r="243" spans="4:5" ht="15.75" customHeight="1" x14ac:dyDescent="0.35">
      <c r="D243" s="38" t="s">
        <v>634</v>
      </c>
      <c r="E243" s="38" t="s">
        <v>635</v>
      </c>
    </row>
    <row r="244" spans="4:5" ht="15.75" customHeight="1" x14ac:dyDescent="0.35">
      <c r="D244" s="38" t="s">
        <v>636</v>
      </c>
      <c r="E244" s="38" t="s">
        <v>637</v>
      </c>
    </row>
    <row r="245" spans="4:5" ht="15.75" customHeight="1" x14ac:dyDescent="0.35">
      <c r="D245" s="38" t="s">
        <v>638</v>
      </c>
      <c r="E245" s="38" t="s">
        <v>639</v>
      </c>
    </row>
    <row r="246" spans="4:5" ht="15.75" customHeight="1" x14ac:dyDescent="0.35">
      <c r="D246" s="38" t="s">
        <v>640</v>
      </c>
      <c r="E246" s="38" t="s">
        <v>641</v>
      </c>
    </row>
    <row r="247" spans="4:5" ht="15.75" customHeight="1" x14ac:dyDescent="0.35">
      <c r="D247" s="38" t="s">
        <v>642</v>
      </c>
      <c r="E247" s="38" t="s">
        <v>643</v>
      </c>
    </row>
    <row r="248" spans="4:5" ht="15.75" customHeight="1" x14ac:dyDescent="0.35">
      <c r="D248" s="38" t="s">
        <v>644</v>
      </c>
      <c r="E248" s="38" t="s">
        <v>645</v>
      </c>
    </row>
    <row r="249" spans="4:5" ht="15.75" customHeight="1" x14ac:dyDescent="0.35">
      <c r="D249" s="38" t="s">
        <v>646</v>
      </c>
      <c r="E249" s="38" t="s">
        <v>647</v>
      </c>
    </row>
    <row r="250" spans="4:5" ht="15.75" customHeight="1" x14ac:dyDescent="0.35">
      <c r="D250" s="38" t="s">
        <v>648</v>
      </c>
      <c r="E250" s="38" t="s">
        <v>649</v>
      </c>
    </row>
    <row r="251" spans="4:5" ht="15.75" customHeight="1" x14ac:dyDescent="0.35">
      <c r="D251" s="38" t="s">
        <v>650</v>
      </c>
      <c r="E251" s="38" t="s">
        <v>651</v>
      </c>
    </row>
    <row r="252" spans="4:5" ht="15.75" customHeight="1" x14ac:dyDescent="0.35">
      <c r="D252" s="38" t="s">
        <v>652</v>
      </c>
      <c r="E252" s="38" t="s">
        <v>653</v>
      </c>
    </row>
    <row r="253" spans="4:5" ht="15.75" customHeight="1" x14ac:dyDescent="0.35">
      <c r="D253" s="38" t="s">
        <v>654</v>
      </c>
      <c r="E253" s="38" t="s">
        <v>655</v>
      </c>
    </row>
    <row r="254" spans="4:5" ht="15.75" customHeight="1" x14ac:dyDescent="0.35">
      <c r="D254" s="38" t="s">
        <v>656</v>
      </c>
      <c r="E254" s="38" t="s">
        <v>657</v>
      </c>
    </row>
    <row r="255" spans="4:5" ht="15.75" customHeight="1" x14ac:dyDescent="0.35">
      <c r="D255" s="38" t="s">
        <v>658</v>
      </c>
      <c r="E255" s="38" t="s">
        <v>659</v>
      </c>
    </row>
    <row r="256" spans="4:5" ht="15.75" customHeight="1" x14ac:dyDescent="0.35">
      <c r="D256" s="38" t="s">
        <v>660</v>
      </c>
      <c r="E256" s="38" t="s">
        <v>661</v>
      </c>
    </row>
    <row r="257" spans="4:5" ht="15.75" customHeight="1" x14ac:dyDescent="0.35">
      <c r="D257" s="38" t="s">
        <v>662</v>
      </c>
      <c r="E257" s="38" t="s">
        <v>663</v>
      </c>
    </row>
    <row r="258" spans="4:5" ht="15.75" customHeight="1" x14ac:dyDescent="0.35">
      <c r="D258" s="38" t="s">
        <v>664</v>
      </c>
      <c r="E258" s="38" t="s">
        <v>665</v>
      </c>
    </row>
    <row r="259" spans="4:5" ht="15.75" customHeight="1" x14ac:dyDescent="0.35">
      <c r="D259" s="38" t="s">
        <v>666</v>
      </c>
      <c r="E259" s="38" t="s">
        <v>667</v>
      </c>
    </row>
    <row r="260" spans="4:5" ht="15.75" customHeight="1" x14ac:dyDescent="0.35">
      <c r="D260" s="38" t="s">
        <v>668</v>
      </c>
      <c r="E260" s="38" t="s">
        <v>669</v>
      </c>
    </row>
    <row r="261" spans="4:5" ht="15.75" customHeight="1" x14ac:dyDescent="0.35">
      <c r="D261" s="38" t="s">
        <v>670</v>
      </c>
      <c r="E261" s="38" t="s">
        <v>671</v>
      </c>
    </row>
    <row r="262" spans="4:5" ht="15.75" customHeight="1" x14ac:dyDescent="0.35">
      <c r="D262" s="38" t="s">
        <v>672</v>
      </c>
      <c r="E262" s="38" t="s">
        <v>673</v>
      </c>
    </row>
    <row r="263" spans="4:5" ht="15.75" customHeight="1" x14ac:dyDescent="0.35">
      <c r="D263" s="38" t="s">
        <v>674</v>
      </c>
      <c r="E263" s="38" t="s">
        <v>675</v>
      </c>
    </row>
    <row r="264" spans="4:5" ht="15.75" customHeight="1" x14ac:dyDescent="0.35">
      <c r="D264" s="38" t="s">
        <v>676</v>
      </c>
      <c r="E264" s="38" t="s">
        <v>677</v>
      </c>
    </row>
    <row r="265" spans="4:5" ht="15.75" customHeight="1" x14ac:dyDescent="0.35">
      <c r="D265" s="38" t="s">
        <v>678</v>
      </c>
      <c r="E265" s="38" t="s">
        <v>679</v>
      </c>
    </row>
    <row r="266" spans="4:5" ht="15.75" customHeight="1" x14ac:dyDescent="0.35">
      <c r="D266" s="38" t="s">
        <v>680</v>
      </c>
      <c r="E266" s="38" t="s">
        <v>681</v>
      </c>
    </row>
    <row r="267" spans="4:5" ht="15.75" customHeight="1" x14ac:dyDescent="0.35">
      <c r="D267" s="38" t="s">
        <v>682</v>
      </c>
      <c r="E267" s="38" t="s">
        <v>683</v>
      </c>
    </row>
    <row r="268" spans="4:5" ht="15.75" customHeight="1" x14ac:dyDescent="0.35">
      <c r="D268" s="38" t="s">
        <v>684</v>
      </c>
      <c r="E268" s="38" t="s">
        <v>685</v>
      </c>
    </row>
    <row r="269" spans="4:5" ht="15.75" customHeight="1" x14ac:dyDescent="0.35">
      <c r="D269" s="38" t="s">
        <v>686</v>
      </c>
      <c r="E269" s="38" t="s">
        <v>687</v>
      </c>
    </row>
    <row r="270" spans="4:5" ht="15.75" customHeight="1" x14ac:dyDescent="0.35">
      <c r="D270" s="38" t="s">
        <v>688</v>
      </c>
      <c r="E270" s="38" t="s">
        <v>689</v>
      </c>
    </row>
    <row r="271" spans="4:5" ht="15.75" customHeight="1" x14ac:dyDescent="0.35">
      <c r="D271" s="38" t="s">
        <v>690</v>
      </c>
      <c r="E271" s="38" t="s">
        <v>691</v>
      </c>
    </row>
    <row r="272" spans="4:5" ht="15.75" customHeight="1" x14ac:dyDescent="0.35">
      <c r="D272" s="38" t="s">
        <v>692</v>
      </c>
      <c r="E272" s="38" t="s">
        <v>693</v>
      </c>
    </row>
    <row r="273" spans="4:5" ht="15.75" customHeight="1" x14ac:dyDescent="0.35">
      <c r="D273" s="38" t="s">
        <v>694</v>
      </c>
      <c r="E273" s="38" t="s">
        <v>695</v>
      </c>
    </row>
    <row r="274" spans="4:5" ht="15.75" customHeight="1" x14ac:dyDescent="0.35">
      <c r="D274" s="38" t="s">
        <v>696</v>
      </c>
      <c r="E274" s="38" t="s">
        <v>697</v>
      </c>
    </row>
    <row r="275" spans="4:5" ht="15.75" customHeight="1" x14ac:dyDescent="0.35">
      <c r="D275" s="38" t="s">
        <v>698</v>
      </c>
      <c r="E275" s="38" t="s">
        <v>699</v>
      </c>
    </row>
    <row r="276" spans="4:5" ht="15.75" customHeight="1" x14ac:dyDescent="0.35">
      <c r="D276" s="38" t="s">
        <v>700</v>
      </c>
      <c r="E276" s="38" t="s">
        <v>701</v>
      </c>
    </row>
    <row r="277" spans="4:5" ht="15.75" customHeight="1" x14ac:dyDescent="0.35">
      <c r="D277" s="38" t="s">
        <v>702</v>
      </c>
      <c r="E277" s="38" t="s">
        <v>703</v>
      </c>
    </row>
    <row r="278" spans="4:5" ht="15.75" customHeight="1" x14ac:dyDescent="0.35">
      <c r="D278" s="38" t="s">
        <v>704</v>
      </c>
      <c r="E278" s="38" t="s">
        <v>705</v>
      </c>
    </row>
    <row r="279" spans="4:5" ht="15.75" customHeight="1" x14ac:dyDescent="0.35">
      <c r="D279" s="38" t="s">
        <v>706</v>
      </c>
      <c r="E279" s="38" t="s">
        <v>707</v>
      </c>
    </row>
    <row r="280" spans="4:5" ht="15.75" customHeight="1" x14ac:dyDescent="0.35">
      <c r="D280" s="38" t="s">
        <v>708</v>
      </c>
      <c r="E280" s="38" t="s">
        <v>709</v>
      </c>
    </row>
    <row r="281" spans="4:5" ht="15.75" customHeight="1" x14ac:dyDescent="0.35">
      <c r="D281" s="38" t="s">
        <v>710</v>
      </c>
      <c r="E281" s="38" t="s">
        <v>711</v>
      </c>
    </row>
    <row r="282" spans="4:5" ht="15.75" customHeight="1" x14ac:dyDescent="0.35">
      <c r="D282" s="38" t="s">
        <v>712</v>
      </c>
      <c r="E282" s="38" t="s">
        <v>713</v>
      </c>
    </row>
    <row r="283" spans="4:5" ht="15.75" customHeight="1" x14ac:dyDescent="0.35">
      <c r="D283" s="38" t="s">
        <v>714</v>
      </c>
      <c r="E283" s="38" t="s">
        <v>715</v>
      </c>
    </row>
    <row r="284" spans="4:5" ht="15.75" customHeight="1" x14ac:dyDescent="0.35">
      <c r="D284" s="38" t="s">
        <v>716</v>
      </c>
      <c r="E284" s="38" t="s">
        <v>717</v>
      </c>
    </row>
    <row r="285" spans="4:5" ht="15.75" customHeight="1" x14ac:dyDescent="0.35">
      <c r="D285" s="38" t="s">
        <v>718</v>
      </c>
      <c r="E285" s="38" t="s">
        <v>719</v>
      </c>
    </row>
    <row r="286" spans="4:5" ht="15.75" customHeight="1" x14ac:dyDescent="0.35">
      <c r="D286" s="38" t="s">
        <v>720</v>
      </c>
      <c r="E286" s="38" t="s">
        <v>721</v>
      </c>
    </row>
    <row r="287" spans="4:5" ht="15.75" customHeight="1" x14ac:dyDescent="0.35">
      <c r="D287" s="38" t="s">
        <v>722</v>
      </c>
      <c r="E287" s="38" t="s">
        <v>723</v>
      </c>
    </row>
    <row r="288" spans="4:5" ht="15.75" customHeight="1" x14ac:dyDescent="0.35">
      <c r="D288" s="38" t="s">
        <v>724</v>
      </c>
      <c r="E288" s="38" t="s">
        <v>725</v>
      </c>
    </row>
    <row r="289" spans="4:5" ht="15.75" customHeight="1" x14ac:dyDescent="0.35">
      <c r="D289" s="38" t="s">
        <v>726</v>
      </c>
      <c r="E289" s="38" t="s">
        <v>727</v>
      </c>
    </row>
    <row r="290" spans="4:5" ht="15.75" customHeight="1" x14ac:dyDescent="0.35">
      <c r="D290" s="38" t="s">
        <v>728</v>
      </c>
      <c r="E290" s="38" t="s">
        <v>729</v>
      </c>
    </row>
    <row r="291" spans="4:5" ht="15.75" customHeight="1" x14ac:dyDescent="0.35">
      <c r="D291" s="38" t="s">
        <v>730</v>
      </c>
      <c r="E291" s="38" t="s">
        <v>731</v>
      </c>
    </row>
    <row r="292" spans="4:5" ht="15.75" customHeight="1" x14ac:dyDescent="0.35">
      <c r="D292" s="38" t="s">
        <v>732</v>
      </c>
      <c r="E292" s="38" t="s">
        <v>733</v>
      </c>
    </row>
    <row r="293" spans="4:5" ht="15.75" customHeight="1" x14ac:dyDescent="0.35">
      <c r="D293" s="38" t="s">
        <v>734</v>
      </c>
      <c r="E293" s="38" t="s">
        <v>735</v>
      </c>
    </row>
    <row r="294" spans="4:5" ht="15.75" customHeight="1" x14ac:dyDescent="0.35">
      <c r="D294" s="38" t="s">
        <v>736</v>
      </c>
      <c r="E294" s="38" t="s">
        <v>737</v>
      </c>
    </row>
    <row r="295" spans="4:5" ht="15.75" customHeight="1" x14ac:dyDescent="0.35">
      <c r="D295" s="38" t="s">
        <v>738</v>
      </c>
      <c r="E295" s="38" t="s">
        <v>739</v>
      </c>
    </row>
    <row r="296" spans="4:5" ht="15.75" customHeight="1" x14ac:dyDescent="0.35">
      <c r="D296" s="38" t="s">
        <v>740</v>
      </c>
      <c r="E296" s="38" t="s">
        <v>741</v>
      </c>
    </row>
    <row r="297" spans="4:5" ht="15.75" customHeight="1" x14ac:dyDescent="0.35">
      <c r="D297" s="38" t="s">
        <v>742</v>
      </c>
      <c r="E297" s="38" t="s">
        <v>743</v>
      </c>
    </row>
    <row r="298" spans="4:5" ht="15.75" customHeight="1" x14ac:dyDescent="0.35">
      <c r="D298" s="38" t="s">
        <v>744</v>
      </c>
      <c r="E298" s="38" t="s">
        <v>745</v>
      </c>
    </row>
    <row r="299" spans="4:5" ht="15.75" customHeight="1" x14ac:dyDescent="0.35">
      <c r="D299" s="38" t="s">
        <v>746</v>
      </c>
      <c r="E299" s="38" t="s">
        <v>747</v>
      </c>
    </row>
    <row r="300" spans="4:5" ht="15.75" customHeight="1" x14ac:dyDescent="0.35">
      <c r="D300" s="38" t="s">
        <v>748</v>
      </c>
      <c r="E300" s="38" t="s">
        <v>749</v>
      </c>
    </row>
    <row r="301" spans="4:5" ht="15.75" customHeight="1" x14ac:dyDescent="0.35">
      <c r="D301" s="38" t="s">
        <v>750</v>
      </c>
      <c r="E301" s="38" t="s">
        <v>751</v>
      </c>
    </row>
    <row r="302" spans="4:5" ht="15.75" customHeight="1" x14ac:dyDescent="0.35">
      <c r="D302" s="38" t="s">
        <v>752</v>
      </c>
      <c r="E302" s="38" t="s">
        <v>753</v>
      </c>
    </row>
    <row r="303" spans="4:5" ht="15.75" customHeight="1" x14ac:dyDescent="0.35">
      <c r="D303" s="38" t="s">
        <v>754</v>
      </c>
      <c r="E303" s="38" t="s">
        <v>755</v>
      </c>
    </row>
    <row r="304" spans="4:5" ht="15.75" customHeight="1" x14ac:dyDescent="0.35">
      <c r="D304" s="38" t="s">
        <v>756</v>
      </c>
      <c r="E304" s="38" t="s">
        <v>757</v>
      </c>
    </row>
    <row r="305" spans="4:5" ht="15.75" customHeight="1" x14ac:dyDescent="0.35">
      <c r="D305" s="38" t="s">
        <v>758</v>
      </c>
      <c r="E305" s="38" t="s">
        <v>759</v>
      </c>
    </row>
    <row r="306" spans="4:5" ht="15.75" customHeight="1" x14ac:dyDescent="0.35">
      <c r="D306" s="38" t="s">
        <v>760</v>
      </c>
      <c r="E306" s="38" t="s">
        <v>761</v>
      </c>
    </row>
    <row r="307" spans="4:5" ht="15.75" customHeight="1" x14ac:dyDescent="0.35">
      <c r="D307" s="38" t="s">
        <v>762</v>
      </c>
      <c r="E307" s="38" t="s">
        <v>763</v>
      </c>
    </row>
    <row r="308" spans="4:5" ht="15.75" customHeight="1" x14ac:dyDescent="0.35">
      <c r="D308" s="38" t="s">
        <v>764</v>
      </c>
      <c r="E308" s="38" t="s">
        <v>765</v>
      </c>
    </row>
    <row r="309" spans="4:5" ht="15.75" customHeight="1" x14ac:dyDescent="0.35">
      <c r="D309" s="38" t="s">
        <v>766</v>
      </c>
      <c r="E309" s="38" t="s">
        <v>767</v>
      </c>
    </row>
    <row r="310" spans="4:5" ht="15.75" customHeight="1" x14ac:dyDescent="0.35">
      <c r="D310" s="38" t="s">
        <v>768</v>
      </c>
      <c r="E310" s="38" t="s">
        <v>769</v>
      </c>
    </row>
    <row r="311" spans="4:5" ht="15.75" customHeight="1" x14ac:dyDescent="0.35">
      <c r="D311" s="38" t="s">
        <v>770</v>
      </c>
      <c r="E311" s="38" t="s">
        <v>771</v>
      </c>
    </row>
    <row r="312" spans="4:5" ht="15.75" customHeight="1" x14ac:dyDescent="0.35">
      <c r="D312" s="38" t="s">
        <v>772</v>
      </c>
      <c r="E312" s="38" t="s">
        <v>773</v>
      </c>
    </row>
    <row r="313" spans="4:5" ht="15.75" customHeight="1" x14ac:dyDescent="0.35">
      <c r="D313" s="38" t="s">
        <v>774</v>
      </c>
      <c r="E313" s="38" t="s">
        <v>775</v>
      </c>
    </row>
    <row r="314" spans="4:5" ht="15.75" customHeight="1" x14ac:dyDescent="0.35">
      <c r="D314" s="38" t="s">
        <v>776</v>
      </c>
      <c r="E314" s="38" t="s">
        <v>777</v>
      </c>
    </row>
    <row r="315" spans="4:5" ht="15.75" customHeight="1" x14ac:dyDescent="0.35">
      <c r="D315" s="38" t="s">
        <v>778</v>
      </c>
      <c r="E315" s="38" t="s">
        <v>779</v>
      </c>
    </row>
    <row r="316" spans="4:5" ht="15.75" customHeight="1" x14ac:dyDescent="0.35">
      <c r="D316" s="38" t="s">
        <v>780</v>
      </c>
      <c r="E316" s="38" t="s">
        <v>781</v>
      </c>
    </row>
    <row r="317" spans="4:5" ht="15.75" customHeight="1" x14ac:dyDescent="0.35">
      <c r="D317" s="38" t="s">
        <v>782</v>
      </c>
      <c r="E317" s="38" t="s">
        <v>783</v>
      </c>
    </row>
    <row r="318" spans="4:5" ht="15.75" customHeight="1" x14ac:dyDescent="0.35">
      <c r="D318" s="38" t="s">
        <v>784</v>
      </c>
      <c r="E318" s="38" t="s">
        <v>785</v>
      </c>
    </row>
    <row r="319" spans="4:5" ht="15.75" customHeight="1" x14ac:dyDescent="0.35">
      <c r="D319" s="38" t="s">
        <v>786</v>
      </c>
      <c r="E319" s="38" t="s">
        <v>787</v>
      </c>
    </row>
    <row r="320" spans="4:5" ht="15.75" customHeight="1" x14ac:dyDescent="0.35">
      <c r="D320" s="38" t="s">
        <v>788</v>
      </c>
      <c r="E320" s="38" t="s">
        <v>789</v>
      </c>
    </row>
    <row r="321" spans="4:5" ht="15.75" customHeight="1" x14ac:dyDescent="0.35">
      <c r="D321" s="38" t="s">
        <v>790</v>
      </c>
      <c r="E321" s="38" t="s">
        <v>791</v>
      </c>
    </row>
    <row r="322" spans="4:5" ht="15.75" customHeight="1" x14ac:dyDescent="0.35">
      <c r="D322" s="38" t="s">
        <v>792</v>
      </c>
      <c r="E322" s="38" t="s">
        <v>793</v>
      </c>
    </row>
    <row r="323" spans="4:5" ht="15.75" customHeight="1" x14ac:dyDescent="0.35">
      <c r="D323" s="38" t="s">
        <v>794</v>
      </c>
      <c r="E323" s="38" t="s">
        <v>795</v>
      </c>
    </row>
    <row r="324" spans="4:5" ht="15.75" customHeight="1" x14ac:dyDescent="0.35">
      <c r="D324" s="38" t="s">
        <v>796</v>
      </c>
      <c r="E324" s="38" t="s">
        <v>797</v>
      </c>
    </row>
    <row r="325" spans="4:5" ht="15.75" customHeight="1" x14ac:dyDescent="0.35">
      <c r="D325" s="38" t="s">
        <v>798</v>
      </c>
      <c r="E325" s="38" t="s">
        <v>799</v>
      </c>
    </row>
    <row r="326" spans="4:5" ht="15.75" customHeight="1" x14ac:dyDescent="0.35">
      <c r="D326" s="38" t="s">
        <v>800</v>
      </c>
      <c r="E326" s="38" t="s">
        <v>801</v>
      </c>
    </row>
    <row r="327" spans="4:5" ht="15.75" customHeight="1" x14ac:dyDescent="0.35">
      <c r="D327" s="38" t="s">
        <v>802</v>
      </c>
      <c r="E327" s="38" t="s">
        <v>803</v>
      </c>
    </row>
    <row r="328" spans="4:5" ht="15.75" customHeight="1" x14ac:dyDescent="0.35">
      <c r="D328" s="38" t="s">
        <v>804</v>
      </c>
      <c r="E328" s="38" t="s">
        <v>805</v>
      </c>
    </row>
    <row r="329" spans="4:5" ht="15.75" customHeight="1" x14ac:dyDescent="0.35">
      <c r="D329" s="38" t="s">
        <v>806</v>
      </c>
      <c r="E329" s="38" t="s">
        <v>807</v>
      </c>
    </row>
    <row r="330" spans="4:5" ht="15.75" customHeight="1" x14ac:dyDescent="0.35">
      <c r="D330" s="38" t="s">
        <v>808</v>
      </c>
      <c r="E330" s="38" t="s">
        <v>809</v>
      </c>
    </row>
    <row r="331" spans="4:5" ht="15.75" customHeight="1" x14ac:dyDescent="0.35">
      <c r="D331" s="38" t="s">
        <v>810</v>
      </c>
      <c r="E331" s="38" t="s">
        <v>811</v>
      </c>
    </row>
    <row r="332" spans="4:5" ht="15.75" customHeight="1" x14ac:dyDescent="0.35">
      <c r="D332" s="38" t="s">
        <v>812</v>
      </c>
      <c r="E332" s="38" t="s">
        <v>813</v>
      </c>
    </row>
    <row r="333" spans="4:5" ht="15.75" customHeight="1" x14ac:dyDescent="0.35">
      <c r="D333" s="38" t="s">
        <v>814</v>
      </c>
      <c r="E333" s="38" t="s">
        <v>815</v>
      </c>
    </row>
    <row r="334" spans="4:5" ht="15.75" customHeight="1" x14ac:dyDescent="0.35">
      <c r="D334" s="38" t="s">
        <v>816</v>
      </c>
      <c r="E334" s="38" t="s">
        <v>817</v>
      </c>
    </row>
    <row r="335" spans="4:5" ht="15.75" customHeight="1" x14ac:dyDescent="0.35">
      <c r="D335" s="38" t="s">
        <v>818</v>
      </c>
      <c r="E335" s="38" t="s">
        <v>819</v>
      </c>
    </row>
    <row r="336" spans="4:5" ht="15.75" customHeight="1" x14ac:dyDescent="0.35">
      <c r="D336" s="38" t="s">
        <v>820</v>
      </c>
      <c r="E336" s="38" t="s">
        <v>821</v>
      </c>
    </row>
    <row r="337" spans="4:5" ht="15.75" customHeight="1" x14ac:dyDescent="0.35">
      <c r="D337" s="38" t="s">
        <v>822</v>
      </c>
      <c r="E337" s="38" t="s">
        <v>823</v>
      </c>
    </row>
    <row r="338" spans="4:5" ht="15.75" customHeight="1" x14ac:dyDescent="0.35">
      <c r="D338" s="38" t="s">
        <v>824</v>
      </c>
      <c r="E338" s="38" t="s">
        <v>825</v>
      </c>
    </row>
    <row r="339" spans="4:5" ht="15.75" customHeight="1" x14ac:dyDescent="0.35">
      <c r="D339" s="38" t="s">
        <v>826</v>
      </c>
      <c r="E339" s="38" t="s">
        <v>827</v>
      </c>
    </row>
    <row r="340" spans="4:5" ht="15.75" customHeight="1" x14ac:dyDescent="0.35">
      <c r="D340" s="38" t="s">
        <v>828</v>
      </c>
      <c r="E340" s="38" t="s">
        <v>829</v>
      </c>
    </row>
    <row r="341" spans="4:5" ht="15.75" customHeight="1" x14ac:dyDescent="0.35">
      <c r="D341" s="38" t="s">
        <v>830</v>
      </c>
      <c r="E341" s="38" t="s">
        <v>831</v>
      </c>
    </row>
    <row r="342" spans="4:5" ht="15.75" customHeight="1" x14ac:dyDescent="0.35">
      <c r="D342" s="38" t="s">
        <v>832</v>
      </c>
      <c r="E342" s="38" t="s">
        <v>833</v>
      </c>
    </row>
    <row r="343" spans="4:5" ht="15.75" customHeight="1" x14ac:dyDescent="0.35">
      <c r="D343" s="38" t="s">
        <v>834</v>
      </c>
      <c r="E343" s="38" t="s">
        <v>835</v>
      </c>
    </row>
    <row r="344" spans="4:5" ht="15.75" customHeight="1" x14ac:dyDescent="0.35">
      <c r="D344" s="38" t="s">
        <v>836</v>
      </c>
      <c r="E344" s="38" t="s">
        <v>837</v>
      </c>
    </row>
    <row r="345" spans="4:5" ht="15.75" customHeight="1" x14ac:dyDescent="0.35">
      <c r="D345" s="38" t="s">
        <v>838</v>
      </c>
      <c r="E345" s="38" t="s">
        <v>839</v>
      </c>
    </row>
    <row r="346" spans="4:5" ht="15.75" customHeight="1" x14ac:dyDescent="0.35">
      <c r="D346" s="38" t="s">
        <v>840</v>
      </c>
      <c r="E346" s="38" t="s">
        <v>841</v>
      </c>
    </row>
    <row r="347" spans="4:5" ht="15.75" customHeight="1" x14ac:dyDescent="0.35">
      <c r="D347" s="38" t="s">
        <v>842</v>
      </c>
      <c r="E347" s="38" t="s">
        <v>843</v>
      </c>
    </row>
    <row r="348" spans="4:5" ht="15.75" customHeight="1" x14ac:dyDescent="0.35">
      <c r="D348" s="38" t="s">
        <v>844</v>
      </c>
      <c r="E348" s="38" t="s">
        <v>845</v>
      </c>
    </row>
    <row r="349" spans="4:5" ht="15.75" customHeight="1" x14ac:dyDescent="0.35">
      <c r="D349" s="38" t="s">
        <v>846</v>
      </c>
      <c r="E349" s="38" t="s">
        <v>847</v>
      </c>
    </row>
    <row r="350" spans="4:5" ht="15.75" customHeight="1" x14ac:dyDescent="0.35">
      <c r="D350" s="38" t="s">
        <v>848</v>
      </c>
      <c r="E350" s="38" t="s">
        <v>849</v>
      </c>
    </row>
    <row r="351" spans="4:5" ht="15.75" customHeight="1" x14ac:dyDescent="0.35">
      <c r="D351" s="38" t="s">
        <v>850</v>
      </c>
      <c r="E351" s="38" t="s">
        <v>851</v>
      </c>
    </row>
    <row r="352" spans="4:5" ht="15.75" customHeight="1" x14ac:dyDescent="0.35">
      <c r="D352" s="38" t="s">
        <v>852</v>
      </c>
      <c r="E352" s="38" t="s">
        <v>853</v>
      </c>
    </row>
    <row r="353" spans="4:5" ht="15.75" customHeight="1" x14ac:dyDescent="0.35">
      <c r="D353" s="38" t="s">
        <v>854</v>
      </c>
      <c r="E353" s="38" t="s">
        <v>855</v>
      </c>
    </row>
    <row r="354" spans="4:5" ht="15.75" customHeight="1" x14ac:dyDescent="0.35">
      <c r="D354" s="38" t="s">
        <v>856</v>
      </c>
      <c r="E354" s="38" t="s">
        <v>857</v>
      </c>
    </row>
    <row r="355" spans="4:5" ht="15.75" customHeight="1" x14ac:dyDescent="0.35">
      <c r="D355" s="38" t="s">
        <v>858</v>
      </c>
      <c r="E355" s="38" t="s">
        <v>859</v>
      </c>
    </row>
    <row r="356" spans="4:5" ht="15.75" customHeight="1" x14ac:dyDescent="0.35">
      <c r="D356" s="38" t="s">
        <v>860</v>
      </c>
      <c r="E356" s="38" t="s">
        <v>861</v>
      </c>
    </row>
    <row r="357" spans="4:5" ht="15.75" customHeight="1" x14ac:dyDescent="0.35">
      <c r="D357" s="38" t="s">
        <v>862</v>
      </c>
      <c r="E357" s="38" t="s">
        <v>863</v>
      </c>
    </row>
    <row r="358" spans="4:5" ht="15.75" customHeight="1" x14ac:dyDescent="0.35">
      <c r="D358" s="38" t="s">
        <v>864</v>
      </c>
      <c r="E358" s="38" t="s">
        <v>865</v>
      </c>
    </row>
    <row r="359" spans="4:5" ht="15.75" customHeight="1" x14ac:dyDescent="0.35">
      <c r="D359" s="38" t="s">
        <v>866</v>
      </c>
      <c r="E359" s="38" t="s">
        <v>867</v>
      </c>
    </row>
    <row r="360" spans="4:5" ht="15.75" customHeight="1" x14ac:dyDescent="0.35">
      <c r="D360" s="38" t="s">
        <v>868</v>
      </c>
      <c r="E360" s="38" t="s">
        <v>869</v>
      </c>
    </row>
    <row r="361" spans="4:5" ht="15.75" customHeight="1" x14ac:dyDescent="0.35">
      <c r="D361" s="38" t="s">
        <v>870</v>
      </c>
      <c r="E361" s="38" t="s">
        <v>871</v>
      </c>
    </row>
    <row r="362" spans="4:5" ht="15.75" customHeight="1" x14ac:dyDescent="0.35">
      <c r="D362" s="38" t="s">
        <v>872</v>
      </c>
      <c r="E362" s="38" t="s">
        <v>873</v>
      </c>
    </row>
    <row r="363" spans="4:5" ht="15.75" customHeight="1" x14ac:dyDescent="0.35">
      <c r="D363" s="38" t="s">
        <v>874</v>
      </c>
      <c r="E363" s="38" t="s">
        <v>875</v>
      </c>
    </row>
    <row r="364" spans="4:5" ht="15.75" customHeight="1" x14ac:dyDescent="0.35">
      <c r="D364" s="38" t="s">
        <v>876</v>
      </c>
      <c r="E364" s="38" t="s">
        <v>877</v>
      </c>
    </row>
    <row r="365" spans="4:5" ht="15.75" customHeight="1" x14ac:dyDescent="0.35">
      <c r="D365" s="38" t="s">
        <v>878</v>
      </c>
      <c r="E365" s="38" t="s">
        <v>879</v>
      </c>
    </row>
    <row r="366" spans="4:5" ht="15.75" customHeight="1" x14ac:dyDescent="0.35">
      <c r="D366" s="38" t="s">
        <v>880</v>
      </c>
      <c r="E366" s="38" t="s">
        <v>881</v>
      </c>
    </row>
    <row r="367" spans="4:5" ht="15.75" customHeight="1" x14ac:dyDescent="0.35">
      <c r="D367" s="38" t="s">
        <v>882</v>
      </c>
      <c r="E367" s="38" t="s">
        <v>883</v>
      </c>
    </row>
    <row r="368" spans="4:5" ht="15.75" customHeight="1" x14ac:dyDescent="0.35">
      <c r="D368" s="38" t="s">
        <v>884</v>
      </c>
      <c r="E368" s="38" t="s">
        <v>885</v>
      </c>
    </row>
    <row r="369" spans="4:5" ht="15.75" customHeight="1" x14ac:dyDescent="0.35">
      <c r="D369" s="38" t="s">
        <v>886</v>
      </c>
      <c r="E369" s="38" t="s">
        <v>887</v>
      </c>
    </row>
    <row r="370" spans="4:5" ht="15.75" customHeight="1" x14ac:dyDescent="0.35">
      <c r="D370" s="38" t="s">
        <v>888</v>
      </c>
      <c r="E370" s="38" t="s">
        <v>889</v>
      </c>
    </row>
    <row r="371" spans="4:5" ht="15.75" customHeight="1" x14ac:dyDescent="0.35">
      <c r="D371" s="38" t="s">
        <v>890</v>
      </c>
      <c r="E371" s="38" t="s">
        <v>891</v>
      </c>
    </row>
    <row r="372" spans="4:5" ht="15.75" customHeight="1" x14ac:dyDescent="0.35">
      <c r="D372" s="38" t="s">
        <v>892</v>
      </c>
      <c r="E372" s="38" t="s">
        <v>893</v>
      </c>
    </row>
    <row r="373" spans="4:5" ht="15.75" customHeight="1" x14ac:dyDescent="0.35">
      <c r="D373" s="38" t="s">
        <v>894</v>
      </c>
      <c r="E373" s="38" t="s">
        <v>895</v>
      </c>
    </row>
    <row r="374" spans="4:5" ht="15.75" customHeight="1" x14ac:dyDescent="0.35">
      <c r="D374" s="38" t="s">
        <v>896</v>
      </c>
      <c r="E374" s="38" t="s">
        <v>897</v>
      </c>
    </row>
    <row r="375" spans="4:5" ht="15.75" customHeight="1" x14ac:dyDescent="0.35">
      <c r="D375" s="38" t="s">
        <v>898</v>
      </c>
      <c r="E375" s="38" t="s">
        <v>899</v>
      </c>
    </row>
    <row r="376" spans="4:5" ht="15.75" customHeight="1" x14ac:dyDescent="0.35">
      <c r="D376" s="38" t="s">
        <v>900</v>
      </c>
      <c r="E376" s="38" t="s">
        <v>901</v>
      </c>
    </row>
    <row r="377" spans="4:5" ht="15.75" customHeight="1" x14ac:dyDescent="0.35">
      <c r="D377" s="38" t="s">
        <v>902</v>
      </c>
      <c r="E377" s="38" t="s">
        <v>903</v>
      </c>
    </row>
    <row r="378" spans="4:5" ht="15.75" customHeight="1" x14ac:dyDescent="0.35">
      <c r="D378" s="38" t="s">
        <v>904</v>
      </c>
      <c r="E378" s="38" t="s">
        <v>905</v>
      </c>
    </row>
    <row r="379" spans="4:5" ht="15.75" customHeight="1" x14ac:dyDescent="0.35">
      <c r="D379" s="38" t="s">
        <v>906</v>
      </c>
      <c r="E379" s="38" t="s">
        <v>907</v>
      </c>
    </row>
    <row r="380" spans="4:5" ht="15.75" customHeight="1" x14ac:dyDescent="0.35">
      <c r="D380" s="38" t="s">
        <v>908</v>
      </c>
      <c r="E380" s="38" t="s">
        <v>909</v>
      </c>
    </row>
    <row r="381" spans="4:5" ht="15.75" customHeight="1" x14ac:dyDescent="0.35">
      <c r="D381" s="38" t="s">
        <v>910</v>
      </c>
      <c r="E381" s="38" t="s">
        <v>911</v>
      </c>
    </row>
    <row r="382" spans="4:5" ht="15.75" customHeight="1" x14ac:dyDescent="0.35">
      <c r="D382" s="38" t="s">
        <v>912</v>
      </c>
      <c r="E382" s="38" t="s">
        <v>913</v>
      </c>
    </row>
    <row r="383" spans="4:5" ht="15.75" customHeight="1" x14ac:dyDescent="0.35">
      <c r="D383" s="38" t="s">
        <v>914</v>
      </c>
      <c r="E383" s="38" t="s">
        <v>915</v>
      </c>
    </row>
    <row r="384" spans="4:5" ht="15.75" customHeight="1" x14ac:dyDescent="0.35">
      <c r="D384" s="38" t="s">
        <v>916</v>
      </c>
      <c r="E384" s="38" t="s">
        <v>917</v>
      </c>
    </row>
    <row r="385" spans="4:5" ht="15.75" customHeight="1" x14ac:dyDescent="0.35">
      <c r="D385" s="38" t="s">
        <v>918</v>
      </c>
      <c r="E385" s="38" t="s">
        <v>919</v>
      </c>
    </row>
    <row r="386" spans="4:5" ht="15.75" customHeight="1" x14ac:dyDescent="0.35">
      <c r="D386" s="38" t="s">
        <v>920</v>
      </c>
      <c r="E386" s="38" t="s">
        <v>921</v>
      </c>
    </row>
    <row r="387" spans="4:5" ht="15.75" customHeight="1" x14ac:dyDescent="0.35">
      <c r="D387" s="38" t="s">
        <v>922</v>
      </c>
      <c r="E387" s="38" t="s">
        <v>923</v>
      </c>
    </row>
    <row r="388" spans="4:5" ht="15.75" customHeight="1" x14ac:dyDescent="0.35">
      <c r="D388" s="38" t="s">
        <v>924</v>
      </c>
      <c r="E388" s="38" t="s">
        <v>925</v>
      </c>
    </row>
    <row r="389" spans="4:5" ht="15.75" customHeight="1" x14ac:dyDescent="0.35">
      <c r="D389" s="38" t="s">
        <v>926</v>
      </c>
      <c r="E389" s="38" t="s">
        <v>927</v>
      </c>
    </row>
    <row r="390" spans="4:5" ht="15.75" customHeight="1" x14ac:dyDescent="0.35">
      <c r="D390" s="38" t="s">
        <v>928</v>
      </c>
      <c r="E390" s="38" t="s">
        <v>929</v>
      </c>
    </row>
    <row r="391" spans="4:5" ht="15.75" customHeight="1" x14ac:dyDescent="0.35">
      <c r="D391" s="38" t="s">
        <v>930</v>
      </c>
      <c r="E391" s="38" t="s">
        <v>931</v>
      </c>
    </row>
    <row r="392" spans="4:5" ht="15.75" customHeight="1" x14ac:dyDescent="0.35">
      <c r="D392" s="38" t="s">
        <v>932</v>
      </c>
      <c r="E392" s="38" t="s">
        <v>933</v>
      </c>
    </row>
    <row r="393" spans="4:5" ht="15.75" customHeight="1" x14ac:dyDescent="0.35">
      <c r="D393" s="38" t="s">
        <v>934</v>
      </c>
      <c r="E393" s="38" t="s">
        <v>935</v>
      </c>
    </row>
    <row r="394" spans="4:5" ht="15.75" customHeight="1" x14ac:dyDescent="0.35">
      <c r="D394" s="38" t="s">
        <v>936</v>
      </c>
      <c r="E394" s="38" t="s">
        <v>937</v>
      </c>
    </row>
    <row r="395" spans="4:5" ht="15.75" customHeight="1" x14ac:dyDescent="0.35">
      <c r="D395" s="38" t="s">
        <v>938</v>
      </c>
      <c r="E395" s="38" t="s">
        <v>939</v>
      </c>
    </row>
    <row r="396" spans="4:5" ht="15.75" customHeight="1" x14ac:dyDescent="0.35">
      <c r="D396" s="38" t="s">
        <v>940</v>
      </c>
      <c r="E396" s="38" t="s">
        <v>941</v>
      </c>
    </row>
    <row r="397" spans="4:5" ht="15.75" customHeight="1" x14ac:dyDescent="0.35">
      <c r="D397" s="38" t="s">
        <v>942</v>
      </c>
      <c r="E397" s="38" t="s">
        <v>943</v>
      </c>
    </row>
    <row r="398" spans="4:5" ht="15.75" customHeight="1" x14ac:dyDescent="0.35">
      <c r="D398" s="38" t="s">
        <v>944</v>
      </c>
      <c r="E398" s="38" t="s">
        <v>945</v>
      </c>
    </row>
    <row r="399" spans="4:5" ht="15.75" customHeight="1" x14ac:dyDescent="0.35">
      <c r="D399" s="38" t="s">
        <v>946</v>
      </c>
      <c r="E399" s="38" t="s">
        <v>947</v>
      </c>
    </row>
    <row r="400" spans="4:5" ht="15.75" customHeight="1" x14ac:dyDescent="0.35">
      <c r="D400" s="38" t="s">
        <v>948</v>
      </c>
      <c r="E400" s="38" t="s">
        <v>949</v>
      </c>
    </row>
    <row r="401" spans="4:5" ht="15.75" customHeight="1" x14ac:dyDescent="0.35">
      <c r="D401" s="38" t="s">
        <v>950</v>
      </c>
      <c r="E401" s="38" t="s">
        <v>951</v>
      </c>
    </row>
    <row r="402" spans="4:5" ht="15.75" customHeight="1" x14ac:dyDescent="0.35">
      <c r="D402" s="38" t="s">
        <v>952</v>
      </c>
      <c r="E402" s="38" t="s">
        <v>953</v>
      </c>
    </row>
    <row r="403" spans="4:5" ht="15.75" customHeight="1" x14ac:dyDescent="0.35">
      <c r="D403" s="38" t="s">
        <v>954</v>
      </c>
      <c r="E403" s="38" t="s">
        <v>955</v>
      </c>
    </row>
    <row r="404" spans="4:5" ht="15.75" customHeight="1" x14ac:dyDescent="0.35">
      <c r="D404" s="38" t="s">
        <v>956</v>
      </c>
      <c r="E404" s="38" t="s">
        <v>957</v>
      </c>
    </row>
    <row r="405" spans="4:5" ht="15.75" customHeight="1" x14ac:dyDescent="0.35">
      <c r="D405" s="38" t="s">
        <v>958</v>
      </c>
      <c r="E405" s="38" t="s">
        <v>959</v>
      </c>
    </row>
    <row r="406" spans="4:5" ht="15.75" customHeight="1" x14ac:dyDescent="0.35">
      <c r="D406" s="38" t="s">
        <v>960</v>
      </c>
      <c r="E406" s="38" t="s">
        <v>961</v>
      </c>
    </row>
    <row r="407" spans="4:5" ht="15.75" customHeight="1" x14ac:dyDescent="0.35">
      <c r="D407" s="38" t="s">
        <v>962</v>
      </c>
      <c r="E407" s="38" t="s">
        <v>963</v>
      </c>
    </row>
    <row r="408" spans="4:5" ht="15.75" customHeight="1" x14ac:dyDescent="0.35">
      <c r="D408" s="38" t="s">
        <v>964</v>
      </c>
      <c r="E408" s="38" t="s">
        <v>965</v>
      </c>
    </row>
    <row r="409" spans="4:5" ht="15.75" customHeight="1" x14ac:dyDescent="0.35">
      <c r="D409" s="38" t="s">
        <v>966</v>
      </c>
      <c r="E409" s="38" t="s">
        <v>967</v>
      </c>
    </row>
    <row r="410" spans="4:5" ht="15.75" customHeight="1" x14ac:dyDescent="0.35">
      <c r="D410" s="38" t="s">
        <v>968</v>
      </c>
      <c r="E410" s="38" t="s">
        <v>969</v>
      </c>
    </row>
    <row r="411" spans="4:5" ht="15.75" customHeight="1" x14ac:dyDescent="0.35">
      <c r="D411" s="38" t="s">
        <v>970</v>
      </c>
      <c r="E411" s="38" t="s">
        <v>971</v>
      </c>
    </row>
    <row r="412" spans="4:5" ht="15.75" customHeight="1" x14ac:dyDescent="0.35">
      <c r="D412" s="38" t="s">
        <v>972</v>
      </c>
      <c r="E412" s="38" t="s">
        <v>973</v>
      </c>
    </row>
    <row r="413" spans="4:5" ht="15.75" customHeight="1" x14ac:dyDescent="0.35">
      <c r="D413" s="38" t="s">
        <v>974</v>
      </c>
      <c r="E413" s="38" t="s">
        <v>975</v>
      </c>
    </row>
    <row r="414" spans="4:5" ht="15.75" customHeight="1" x14ac:dyDescent="0.35">
      <c r="D414" s="38" t="s">
        <v>976</v>
      </c>
      <c r="E414" s="38" t="s">
        <v>977</v>
      </c>
    </row>
    <row r="415" spans="4:5" ht="15.75" customHeight="1" x14ac:dyDescent="0.35">
      <c r="D415" s="38" t="s">
        <v>978</v>
      </c>
      <c r="E415" s="38" t="s">
        <v>979</v>
      </c>
    </row>
    <row r="416" spans="4:5" ht="15.75" customHeight="1" x14ac:dyDescent="0.35">
      <c r="D416" s="38" t="s">
        <v>980</v>
      </c>
      <c r="E416" s="38" t="s">
        <v>981</v>
      </c>
    </row>
    <row r="417" spans="4:5" ht="15.75" customHeight="1" x14ac:dyDescent="0.35">
      <c r="D417" s="38" t="s">
        <v>982</v>
      </c>
      <c r="E417" s="38" t="s">
        <v>983</v>
      </c>
    </row>
    <row r="418" spans="4:5" ht="15.75" customHeight="1" x14ac:dyDescent="0.35">
      <c r="D418" s="38" t="s">
        <v>984</v>
      </c>
      <c r="E418" s="38" t="s">
        <v>985</v>
      </c>
    </row>
    <row r="419" spans="4:5" ht="15.75" customHeight="1" x14ac:dyDescent="0.35">
      <c r="D419" s="38" t="s">
        <v>986</v>
      </c>
      <c r="E419" s="38" t="s">
        <v>987</v>
      </c>
    </row>
    <row r="420" spans="4:5" ht="15.75" customHeight="1" x14ac:dyDescent="0.35">
      <c r="D420" s="38" t="s">
        <v>988</v>
      </c>
      <c r="E420" s="38" t="s">
        <v>989</v>
      </c>
    </row>
    <row r="421" spans="4:5" ht="15.75" customHeight="1" x14ac:dyDescent="0.35">
      <c r="D421" s="38" t="s">
        <v>990</v>
      </c>
      <c r="E421" s="38" t="s">
        <v>991</v>
      </c>
    </row>
    <row r="422" spans="4:5" ht="15.75" customHeight="1" x14ac:dyDescent="0.35">
      <c r="D422" s="38" t="s">
        <v>992</v>
      </c>
      <c r="E422" s="38" t="s">
        <v>993</v>
      </c>
    </row>
    <row r="423" spans="4:5" ht="15.75" customHeight="1" x14ac:dyDescent="0.35">
      <c r="D423" s="38" t="s">
        <v>994</v>
      </c>
      <c r="E423" s="38" t="s">
        <v>995</v>
      </c>
    </row>
    <row r="424" spans="4:5" ht="15.75" customHeight="1" x14ac:dyDescent="0.35">
      <c r="D424" s="38" t="s">
        <v>996</v>
      </c>
      <c r="E424" s="38" t="s">
        <v>997</v>
      </c>
    </row>
    <row r="425" spans="4:5" ht="15.75" customHeight="1" x14ac:dyDescent="0.35">
      <c r="D425" s="38" t="s">
        <v>998</v>
      </c>
      <c r="E425" s="38" t="s">
        <v>999</v>
      </c>
    </row>
    <row r="426" spans="4:5" ht="15.75" customHeight="1" x14ac:dyDescent="0.35">
      <c r="D426" s="38" t="s">
        <v>1000</v>
      </c>
      <c r="E426" s="38" t="s">
        <v>1001</v>
      </c>
    </row>
    <row r="427" spans="4:5" ht="15.75" customHeight="1" x14ac:dyDescent="0.35">
      <c r="D427" s="38" t="s">
        <v>1002</v>
      </c>
      <c r="E427" s="38" t="s">
        <v>1003</v>
      </c>
    </row>
    <row r="428" spans="4:5" ht="15.75" customHeight="1" x14ac:dyDescent="0.35">
      <c r="D428" s="38" t="s">
        <v>1004</v>
      </c>
      <c r="E428" s="38" t="s">
        <v>1005</v>
      </c>
    </row>
    <row r="429" spans="4:5" ht="15.75" customHeight="1" x14ac:dyDescent="0.35">
      <c r="D429" s="38" t="s">
        <v>1006</v>
      </c>
      <c r="E429" s="38" t="s">
        <v>1007</v>
      </c>
    </row>
    <row r="430" spans="4:5" ht="15.75" customHeight="1" x14ac:dyDescent="0.35">
      <c r="D430" s="38" t="s">
        <v>1008</v>
      </c>
      <c r="E430" s="38" t="s">
        <v>1009</v>
      </c>
    </row>
    <row r="431" spans="4:5" ht="15.75" customHeight="1" x14ac:dyDescent="0.35">
      <c r="D431" s="38" t="s">
        <v>1010</v>
      </c>
      <c r="E431" s="38" t="s">
        <v>1011</v>
      </c>
    </row>
    <row r="432" spans="4:5" ht="15.75" customHeight="1" x14ac:dyDescent="0.35">
      <c r="D432" s="38" t="s">
        <v>1012</v>
      </c>
      <c r="E432" s="38" t="s">
        <v>1013</v>
      </c>
    </row>
    <row r="433" spans="4:5" ht="15.75" customHeight="1" x14ac:dyDescent="0.35">
      <c r="D433" s="38" t="s">
        <v>1014</v>
      </c>
      <c r="E433" s="38" t="s">
        <v>1015</v>
      </c>
    </row>
    <row r="434" spans="4:5" ht="15.75" customHeight="1" x14ac:dyDescent="0.35">
      <c r="D434" s="38" t="s">
        <v>1016</v>
      </c>
      <c r="E434" s="38" t="s">
        <v>1017</v>
      </c>
    </row>
    <row r="435" spans="4:5" ht="15.75" customHeight="1" x14ac:dyDescent="0.35">
      <c r="D435" s="38" t="s">
        <v>1018</v>
      </c>
      <c r="E435" s="38" t="s">
        <v>1019</v>
      </c>
    </row>
    <row r="436" spans="4:5" ht="15.75" customHeight="1" x14ac:dyDescent="0.35">
      <c r="D436" s="38" t="s">
        <v>1020</v>
      </c>
      <c r="E436" s="38" t="s">
        <v>1021</v>
      </c>
    </row>
    <row r="437" spans="4:5" ht="15.75" customHeight="1" x14ac:dyDescent="0.35">
      <c r="D437" s="38" t="s">
        <v>1022</v>
      </c>
      <c r="E437" s="38" t="s">
        <v>1023</v>
      </c>
    </row>
    <row r="438" spans="4:5" ht="15.75" customHeight="1" x14ac:dyDescent="0.35">
      <c r="D438" s="38" t="s">
        <v>1024</v>
      </c>
      <c r="E438" s="38" t="s">
        <v>1025</v>
      </c>
    </row>
    <row r="439" spans="4:5" ht="15.75" customHeight="1" x14ac:dyDescent="0.35">
      <c r="D439" s="38" t="s">
        <v>1026</v>
      </c>
      <c r="E439" s="38" t="s">
        <v>1027</v>
      </c>
    </row>
    <row r="440" spans="4:5" ht="15.75" customHeight="1" x14ac:dyDescent="0.35">
      <c r="D440" s="38" t="s">
        <v>1028</v>
      </c>
      <c r="E440" s="38" t="s">
        <v>1029</v>
      </c>
    </row>
    <row r="441" spans="4:5" ht="15.75" customHeight="1" x14ac:dyDescent="0.35">
      <c r="D441" s="38" t="s">
        <v>1030</v>
      </c>
      <c r="E441" s="38" t="s">
        <v>1031</v>
      </c>
    </row>
    <row r="442" spans="4:5" ht="15.75" customHeight="1" x14ac:dyDescent="0.35">
      <c r="D442" s="38" t="s">
        <v>1032</v>
      </c>
      <c r="E442" s="38" t="s">
        <v>1033</v>
      </c>
    </row>
    <row r="443" spans="4:5" ht="15.75" customHeight="1" x14ac:dyDescent="0.35">
      <c r="D443" s="38" t="s">
        <v>1034</v>
      </c>
      <c r="E443" s="38" t="s">
        <v>1035</v>
      </c>
    </row>
    <row r="444" spans="4:5" ht="15.75" customHeight="1" x14ac:dyDescent="0.35">
      <c r="D444" s="38" t="s">
        <v>1036</v>
      </c>
      <c r="E444" s="38" t="s">
        <v>1037</v>
      </c>
    </row>
    <row r="445" spans="4:5" ht="15.75" customHeight="1" x14ac:dyDescent="0.35">
      <c r="D445" s="38" t="s">
        <v>1038</v>
      </c>
      <c r="E445" s="38" t="s">
        <v>1039</v>
      </c>
    </row>
    <row r="446" spans="4:5" ht="15.75" customHeight="1" x14ac:dyDescent="0.35">
      <c r="D446" s="38" t="s">
        <v>1040</v>
      </c>
      <c r="E446" s="38" t="s">
        <v>1041</v>
      </c>
    </row>
    <row r="447" spans="4:5" ht="15.75" customHeight="1" x14ac:dyDescent="0.35">
      <c r="D447" s="38" t="s">
        <v>1042</v>
      </c>
      <c r="E447" s="38" t="s">
        <v>1043</v>
      </c>
    </row>
    <row r="448" spans="4:5" ht="15.75" customHeight="1" x14ac:dyDescent="0.35">
      <c r="D448" s="38" t="s">
        <v>1044</v>
      </c>
      <c r="E448" s="38" t="s">
        <v>1045</v>
      </c>
    </row>
    <row r="449" spans="4:5" ht="15.75" customHeight="1" x14ac:dyDescent="0.35">
      <c r="D449" s="38" t="s">
        <v>1046</v>
      </c>
      <c r="E449" s="38" t="s">
        <v>1047</v>
      </c>
    </row>
    <row r="450" spans="4:5" ht="15.75" customHeight="1" x14ac:dyDescent="0.35">
      <c r="D450" s="38" t="s">
        <v>1048</v>
      </c>
      <c r="E450" s="38" t="s">
        <v>1049</v>
      </c>
    </row>
    <row r="451" spans="4:5" ht="15.75" customHeight="1" x14ac:dyDescent="0.35">
      <c r="D451" s="38" t="s">
        <v>1050</v>
      </c>
      <c r="E451" s="38" t="s">
        <v>1051</v>
      </c>
    </row>
    <row r="452" spans="4:5" ht="15.75" customHeight="1" x14ac:dyDescent="0.35">
      <c r="D452" s="38" t="s">
        <v>1052</v>
      </c>
      <c r="E452" s="38" t="s">
        <v>1053</v>
      </c>
    </row>
    <row r="453" spans="4:5" ht="15.75" customHeight="1" x14ac:dyDescent="0.35">
      <c r="D453" s="38" t="s">
        <v>1054</v>
      </c>
      <c r="E453" s="38" t="s">
        <v>1055</v>
      </c>
    </row>
    <row r="454" spans="4:5" ht="15.75" customHeight="1" x14ac:dyDescent="0.35">
      <c r="D454" s="38" t="s">
        <v>1056</v>
      </c>
      <c r="E454" s="38" t="s">
        <v>1057</v>
      </c>
    </row>
    <row r="455" spans="4:5" ht="15.75" customHeight="1" x14ac:dyDescent="0.35">
      <c r="D455" s="38" t="s">
        <v>1058</v>
      </c>
      <c r="E455" s="38" t="s">
        <v>1059</v>
      </c>
    </row>
    <row r="456" spans="4:5" ht="15.75" customHeight="1" x14ac:dyDescent="0.35">
      <c r="D456" s="38" t="s">
        <v>1060</v>
      </c>
      <c r="E456" s="38" t="s">
        <v>1061</v>
      </c>
    </row>
    <row r="457" spans="4:5" ht="15.75" customHeight="1" x14ac:dyDescent="0.35">
      <c r="D457" s="38" t="s">
        <v>1062</v>
      </c>
      <c r="E457" s="38" t="s">
        <v>1063</v>
      </c>
    </row>
    <row r="458" spans="4:5" ht="15.75" customHeight="1" x14ac:dyDescent="0.35">
      <c r="D458" s="38" t="s">
        <v>1064</v>
      </c>
      <c r="E458" s="38" t="s">
        <v>1065</v>
      </c>
    </row>
    <row r="459" spans="4:5" ht="15.75" customHeight="1" x14ac:dyDescent="0.35">
      <c r="D459" s="38" t="s">
        <v>1066</v>
      </c>
      <c r="E459" s="38" t="s">
        <v>1067</v>
      </c>
    </row>
    <row r="460" spans="4:5" ht="15.75" customHeight="1" x14ac:dyDescent="0.35">
      <c r="D460" s="38" t="s">
        <v>1068</v>
      </c>
      <c r="E460" s="38" t="s">
        <v>1069</v>
      </c>
    </row>
    <row r="461" spans="4:5" ht="15.75" customHeight="1" x14ac:dyDescent="0.35">
      <c r="D461" s="38" t="s">
        <v>1070</v>
      </c>
      <c r="E461" s="38" t="s">
        <v>1071</v>
      </c>
    </row>
    <row r="462" spans="4:5" ht="15.75" customHeight="1" x14ac:dyDescent="0.35">
      <c r="D462" s="38" t="s">
        <v>1072</v>
      </c>
      <c r="E462" s="38" t="s">
        <v>1073</v>
      </c>
    </row>
    <row r="463" spans="4:5" ht="15.75" customHeight="1" x14ac:dyDescent="0.35">
      <c r="D463" s="38" t="s">
        <v>1074</v>
      </c>
      <c r="E463" s="38" t="s">
        <v>1075</v>
      </c>
    </row>
    <row r="464" spans="4:5" ht="15.75" customHeight="1" x14ac:dyDescent="0.35">
      <c r="D464" s="38" t="s">
        <v>1076</v>
      </c>
      <c r="E464" s="38" t="s">
        <v>1077</v>
      </c>
    </row>
    <row r="465" spans="4:5" ht="15.75" customHeight="1" x14ac:dyDescent="0.35">
      <c r="D465" s="38" t="s">
        <v>1078</v>
      </c>
      <c r="E465" s="38" t="s">
        <v>1079</v>
      </c>
    </row>
    <row r="466" spans="4:5" ht="15.75" customHeight="1" x14ac:dyDescent="0.35">
      <c r="D466" s="38" t="s">
        <v>1080</v>
      </c>
      <c r="E466" s="38" t="s">
        <v>1081</v>
      </c>
    </row>
    <row r="467" spans="4:5" ht="15.75" customHeight="1" x14ac:dyDescent="0.35">
      <c r="D467" s="38" t="s">
        <v>1082</v>
      </c>
      <c r="E467" s="38" t="s">
        <v>1083</v>
      </c>
    </row>
    <row r="468" spans="4:5" ht="15.75" customHeight="1" x14ac:dyDescent="0.35">
      <c r="D468" s="38" t="s">
        <v>1084</v>
      </c>
      <c r="E468" s="38" t="s">
        <v>1085</v>
      </c>
    </row>
    <row r="469" spans="4:5" ht="15.75" customHeight="1" x14ac:dyDescent="0.35">
      <c r="D469" s="38" t="s">
        <v>1086</v>
      </c>
      <c r="E469" s="38" t="s">
        <v>1087</v>
      </c>
    </row>
    <row r="470" spans="4:5" ht="15.75" customHeight="1" x14ac:dyDescent="0.35">
      <c r="D470" s="38" t="s">
        <v>1088</v>
      </c>
      <c r="E470" s="38" t="s">
        <v>1089</v>
      </c>
    </row>
    <row r="471" spans="4:5" ht="15.75" customHeight="1" x14ac:dyDescent="0.35">
      <c r="D471" s="38" t="s">
        <v>1090</v>
      </c>
      <c r="E471" s="38" t="s">
        <v>1091</v>
      </c>
    </row>
    <row r="472" spans="4:5" ht="15.75" customHeight="1" x14ac:dyDescent="0.35">
      <c r="D472" s="38" t="s">
        <v>1092</v>
      </c>
      <c r="E472" s="38" t="s">
        <v>1093</v>
      </c>
    </row>
    <row r="473" spans="4:5" ht="15.75" customHeight="1" x14ac:dyDescent="0.35">
      <c r="D473" s="38" t="s">
        <v>1094</v>
      </c>
      <c r="E473" s="38" t="s">
        <v>1095</v>
      </c>
    </row>
    <row r="474" spans="4:5" ht="15.75" customHeight="1" x14ac:dyDescent="0.35">
      <c r="D474" s="38" t="s">
        <v>1096</v>
      </c>
      <c r="E474" s="38" t="s">
        <v>1097</v>
      </c>
    </row>
    <row r="475" spans="4:5" ht="15.75" customHeight="1" x14ac:dyDescent="0.35">
      <c r="D475" s="38" t="s">
        <v>1098</v>
      </c>
      <c r="E475" s="38" t="s">
        <v>1099</v>
      </c>
    </row>
    <row r="476" spans="4:5" ht="15.75" customHeight="1" x14ac:dyDescent="0.35">
      <c r="D476" s="38" t="s">
        <v>1100</v>
      </c>
      <c r="E476" s="38" t="s">
        <v>1101</v>
      </c>
    </row>
    <row r="477" spans="4:5" ht="15.75" customHeight="1" x14ac:dyDescent="0.35">
      <c r="D477" s="38" t="s">
        <v>1102</v>
      </c>
      <c r="E477" s="38" t="s">
        <v>1103</v>
      </c>
    </row>
    <row r="478" spans="4:5" ht="15.75" customHeight="1" x14ac:dyDescent="0.35">
      <c r="D478" s="38" t="s">
        <v>1104</v>
      </c>
      <c r="E478" s="38" t="s">
        <v>1105</v>
      </c>
    </row>
    <row r="479" spans="4:5" ht="15.75" customHeight="1" x14ac:dyDescent="0.35">
      <c r="D479" s="38" t="s">
        <v>1106</v>
      </c>
      <c r="E479" s="38" t="s">
        <v>1107</v>
      </c>
    </row>
    <row r="480" spans="4:5" ht="15.75" customHeight="1" x14ac:dyDescent="0.35">
      <c r="D480" s="38" t="s">
        <v>1108</v>
      </c>
      <c r="E480" s="38" t="s">
        <v>1109</v>
      </c>
    </row>
    <row r="481" spans="4:5" ht="15.75" customHeight="1" x14ac:dyDescent="0.35">
      <c r="D481" s="38" t="s">
        <v>1110</v>
      </c>
      <c r="E481" s="38" t="s">
        <v>1111</v>
      </c>
    </row>
    <row r="482" spans="4:5" ht="15.75" customHeight="1" x14ac:dyDescent="0.35">
      <c r="D482" s="38" t="s">
        <v>1112</v>
      </c>
      <c r="E482" s="38" t="s">
        <v>1113</v>
      </c>
    </row>
    <row r="483" spans="4:5" ht="15.75" customHeight="1" x14ac:dyDescent="0.35">
      <c r="D483" s="38" t="s">
        <v>1114</v>
      </c>
      <c r="E483" s="38" t="s">
        <v>1115</v>
      </c>
    </row>
    <row r="484" spans="4:5" ht="15.75" customHeight="1" x14ac:dyDescent="0.35">
      <c r="D484" s="38" t="s">
        <v>1116</v>
      </c>
      <c r="E484" s="38" t="s">
        <v>1117</v>
      </c>
    </row>
    <row r="485" spans="4:5" ht="15.75" customHeight="1" x14ac:dyDescent="0.35">
      <c r="D485" s="38" t="s">
        <v>1118</v>
      </c>
      <c r="E485" s="38" t="s">
        <v>1119</v>
      </c>
    </row>
    <row r="486" spans="4:5" ht="15.75" customHeight="1" x14ac:dyDescent="0.35">
      <c r="D486" s="38" t="s">
        <v>1120</v>
      </c>
      <c r="E486" s="38" t="s">
        <v>1121</v>
      </c>
    </row>
    <row r="487" spans="4:5" ht="15.75" customHeight="1" x14ac:dyDescent="0.35">
      <c r="D487" s="38" t="s">
        <v>1122</v>
      </c>
      <c r="E487" s="38" t="s">
        <v>1123</v>
      </c>
    </row>
    <row r="488" spans="4:5" ht="15.75" customHeight="1" x14ac:dyDescent="0.35">
      <c r="D488" s="38" t="s">
        <v>1124</v>
      </c>
      <c r="E488" s="38" t="s">
        <v>1125</v>
      </c>
    </row>
    <row r="489" spans="4:5" ht="15.75" customHeight="1" x14ac:dyDescent="0.35">
      <c r="D489" s="38" t="s">
        <v>1126</v>
      </c>
      <c r="E489" s="38" t="s">
        <v>1127</v>
      </c>
    </row>
    <row r="490" spans="4:5" ht="15.75" customHeight="1" x14ac:dyDescent="0.35">
      <c r="D490" s="38" t="s">
        <v>1128</v>
      </c>
      <c r="E490" s="38" t="s">
        <v>1129</v>
      </c>
    </row>
    <row r="491" spans="4:5" ht="15.75" customHeight="1" x14ac:dyDescent="0.35">
      <c r="D491" s="38" t="s">
        <v>1130</v>
      </c>
      <c r="E491" s="38" t="s">
        <v>1131</v>
      </c>
    </row>
    <row r="492" spans="4:5" ht="15.75" customHeight="1" x14ac:dyDescent="0.35">
      <c r="D492" s="38" t="s">
        <v>1132</v>
      </c>
      <c r="E492" s="38" t="s">
        <v>1133</v>
      </c>
    </row>
    <row r="493" spans="4:5" ht="15.75" customHeight="1" x14ac:dyDescent="0.35">
      <c r="D493" s="38" t="s">
        <v>1134</v>
      </c>
      <c r="E493" s="38" t="s">
        <v>1135</v>
      </c>
    </row>
    <row r="494" spans="4:5" ht="15.75" customHeight="1" x14ac:dyDescent="0.35">
      <c r="D494" s="38" t="s">
        <v>1136</v>
      </c>
      <c r="E494" s="38" t="s">
        <v>1137</v>
      </c>
    </row>
    <row r="495" spans="4:5" ht="15.75" customHeight="1" x14ac:dyDescent="0.35">
      <c r="D495" s="38" t="s">
        <v>1138</v>
      </c>
      <c r="E495" s="38" t="s">
        <v>1139</v>
      </c>
    </row>
    <row r="496" spans="4:5" ht="15.75" customHeight="1" x14ac:dyDescent="0.35">
      <c r="D496" s="38" t="s">
        <v>1140</v>
      </c>
      <c r="E496" s="38" t="s">
        <v>1141</v>
      </c>
    </row>
    <row r="497" spans="4:5" ht="15.75" customHeight="1" x14ac:dyDescent="0.35">
      <c r="D497" s="38" t="s">
        <v>1142</v>
      </c>
      <c r="E497" s="38" t="s">
        <v>1143</v>
      </c>
    </row>
    <row r="498" spans="4:5" ht="15.75" customHeight="1" x14ac:dyDescent="0.35">
      <c r="D498" s="38" t="s">
        <v>1144</v>
      </c>
      <c r="E498" s="38" t="s">
        <v>1145</v>
      </c>
    </row>
    <row r="499" spans="4:5" ht="15.75" customHeight="1" x14ac:dyDescent="0.35">
      <c r="D499" s="38" t="s">
        <v>1146</v>
      </c>
      <c r="E499" s="38" t="s">
        <v>1147</v>
      </c>
    </row>
    <row r="500" spans="4:5" ht="15.75" customHeight="1" x14ac:dyDescent="0.35">
      <c r="D500" s="38" t="s">
        <v>1148</v>
      </c>
      <c r="E500" s="38" t="s">
        <v>1149</v>
      </c>
    </row>
    <row r="501" spans="4:5" ht="15.75" customHeight="1" x14ac:dyDescent="0.35">
      <c r="D501" s="38" t="s">
        <v>1150</v>
      </c>
      <c r="E501" s="38" t="s">
        <v>1151</v>
      </c>
    </row>
    <row r="502" spans="4:5" ht="15.75" customHeight="1" x14ac:dyDescent="0.35">
      <c r="D502" s="38" t="s">
        <v>1152</v>
      </c>
      <c r="E502" s="38" t="s">
        <v>1153</v>
      </c>
    </row>
    <row r="503" spans="4:5" ht="15.75" customHeight="1" x14ac:dyDescent="0.35">
      <c r="D503" s="38" t="s">
        <v>1154</v>
      </c>
      <c r="E503" s="38" t="s">
        <v>1155</v>
      </c>
    </row>
    <row r="504" spans="4:5" ht="15.75" customHeight="1" x14ac:dyDescent="0.35">
      <c r="D504" s="38" t="s">
        <v>1156</v>
      </c>
      <c r="E504" s="38" t="s">
        <v>1157</v>
      </c>
    </row>
    <row r="505" spans="4:5" ht="15.75" customHeight="1" x14ac:dyDescent="0.35">
      <c r="D505" s="38" t="s">
        <v>1158</v>
      </c>
      <c r="E505" s="38" t="s">
        <v>1159</v>
      </c>
    </row>
    <row r="506" spans="4:5" ht="15.75" customHeight="1" x14ac:dyDescent="0.35">
      <c r="D506" s="38" t="s">
        <v>1160</v>
      </c>
      <c r="E506" s="38" t="s">
        <v>1161</v>
      </c>
    </row>
    <row r="507" spans="4:5" ht="15.75" customHeight="1" x14ac:dyDescent="0.35">
      <c r="D507" s="38" t="s">
        <v>1162</v>
      </c>
      <c r="E507" s="38" t="s">
        <v>1163</v>
      </c>
    </row>
    <row r="508" spans="4:5" ht="15.75" customHeight="1" x14ac:dyDescent="0.35">
      <c r="D508" s="38" t="s">
        <v>1164</v>
      </c>
      <c r="E508" s="38" t="s">
        <v>1165</v>
      </c>
    </row>
    <row r="509" spans="4:5" ht="15.75" customHeight="1" x14ac:dyDescent="0.35">
      <c r="D509" s="38" t="s">
        <v>1166</v>
      </c>
      <c r="E509" s="38" t="s">
        <v>1167</v>
      </c>
    </row>
    <row r="510" spans="4:5" ht="15.75" customHeight="1" x14ac:dyDescent="0.35">
      <c r="D510" s="38" t="s">
        <v>1168</v>
      </c>
      <c r="E510" s="38" t="s">
        <v>1169</v>
      </c>
    </row>
    <row r="511" spans="4:5" ht="15.75" customHeight="1" x14ac:dyDescent="0.35">
      <c r="D511" s="38" t="s">
        <v>1170</v>
      </c>
      <c r="E511" s="38" t="s">
        <v>1171</v>
      </c>
    </row>
    <row r="512" spans="4:5" ht="15.75" customHeight="1" x14ac:dyDescent="0.35">
      <c r="D512" s="38" t="s">
        <v>1172</v>
      </c>
      <c r="E512" s="38" t="s">
        <v>1173</v>
      </c>
    </row>
    <row r="513" spans="4:5" ht="15.75" customHeight="1" x14ac:dyDescent="0.35">
      <c r="D513" s="38" t="s">
        <v>1174</v>
      </c>
      <c r="E513" s="38" t="s">
        <v>1175</v>
      </c>
    </row>
    <row r="514" spans="4:5" ht="15.75" customHeight="1" x14ac:dyDescent="0.35">
      <c r="D514" s="38" t="s">
        <v>1176</v>
      </c>
      <c r="E514" s="38" t="s">
        <v>1177</v>
      </c>
    </row>
    <row r="515" spans="4:5" ht="15.75" customHeight="1" x14ac:dyDescent="0.35">
      <c r="D515" s="38" t="s">
        <v>1178</v>
      </c>
      <c r="E515" s="38" t="s">
        <v>1179</v>
      </c>
    </row>
    <row r="516" spans="4:5" ht="15.75" customHeight="1" x14ac:dyDescent="0.35">
      <c r="D516" s="38" t="s">
        <v>1180</v>
      </c>
      <c r="E516" s="38" t="s">
        <v>1181</v>
      </c>
    </row>
    <row r="517" spans="4:5" ht="15.75" customHeight="1" x14ac:dyDescent="0.35">
      <c r="D517" s="38" t="s">
        <v>1182</v>
      </c>
      <c r="E517" s="38" t="s">
        <v>1183</v>
      </c>
    </row>
    <row r="518" spans="4:5" ht="15.75" customHeight="1" x14ac:dyDescent="0.35">
      <c r="D518" s="38" t="s">
        <v>1184</v>
      </c>
      <c r="E518" s="38" t="s">
        <v>1185</v>
      </c>
    </row>
    <row r="519" spans="4:5" ht="15.75" customHeight="1" x14ac:dyDescent="0.35">
      <c r="D519" s="38" t="s">
        <v>1186</v>
      </c>
      <c r="E519" s="38" t="s">
        <v>1187</v>
      </c>
    </row>
    <row r="520" spans="4:5" ht="15.75" customHeight="1" x14ac:dyDescent="0.35">
      <c r="D520" s="38" t="s">
        <v>1188</v>
      </c>
      <c r="E520" s="38" t="s">
        <v>1189</v>
      </c>
    </row>
    <row r="521" spans="4:5" ht="15.75" customHeight="1" x14ac:dyDescent="0.35">
      <c r="D521" s="38" t="s">
        <v>1190</v>
      </c>
      <c r="E521" s="38" t="s">
        <v>1191</v>
      </c>
    </row>
    <row r="522" spans="4:5" ht="15.75" customHeight="1" x14ac:dyDescent="0.35">
      <c r="D522" s="38" t="s">
        <v>1192</v>
      </c>
      <c r="E522" s="38" t="s">
        <v>1193</v>
      </c>
    </row>
    <row r="523" spans="4:5" ht="15.75" customHeight="1" x14ac:dyDescent="0.35">
      <c r="D523" s="38" t="s">
        <v>1194</v>
      </c>
      <c r="E523" s="38" t="s">
        <v>1195</v>
      </c>
    </row>
    <row r="524" spans="4:5" ht="15.75" customHeight="1" x14ac:dyDescent="0.35">
      <c r="D524" s="38" t="s">
        <v>1196</v>
      </c>
      <c r="E524" s="38" t="s">
        <v>1197</v>
      </c>
    </row>
    <row r="525" spans="4:5" ht="15.75" customHeight="1" x14ac:dyDescent="0.35">
      <c r="D525" s="38" t="s">
        <v>1198</v>
      </c>
      <c r="E525" s="38" t="s">
        <v>1199</v>
      </c>
    </row>
    <row r="526" spans="4:5" ht="15.75" customHeight="1" x14ac:dyDescent="0.35">
      <c r="D526" s="38" t="s">
        <v>1200</v>
      </c>
      <c r="E526" s="38" t="s">
        <v>1201</v>
      </c>
    </row>
    <row r="527" spans="4:5" ht="15.75" customHeight="1" x14ac:dyDescent="0.35">
      <c r="D527" s="38" t="s">
        <v>1202</v>
      </c>
      <c r="E527" s="38" t="s">
        <v>1203</v>
      </c>
    </row>
    <row r="528" spans="4:5" ht="15.75" customHeight="1" x14ac:dyDescent="0.35">
      <c r="D528" s="38" t="s">
        <v>1204</v>
      </c>
      <c r="E528" s="38" t="s">
        <v>1205</v>
      </c>
    </row>
    <row r="529" spans="4:5" ht="15.75" customHeight="1" x14ac:dyDescent="0.35">
      <c r="D529" s="38" t="s">
        <v>1206</v>
      </c>
      <c r="E529" s="38" t="s">
        <v>1207</v>
      </c>
    </row>
    <row r="530" spans="4:5" ht="15.75" customHeight="1" x14ac:dyDescent="0.35">
      <c r="D530" s="38" t="s">
        <v>1208</v>
      </c>
      <c r="E530" s="38" t="s">
        <v>1209</v>
      </c>
    </row>
    <row r="531" spans="4:5" ht="15.75" customHeight="1" x14ac:dyDescent="0.35">
      <c r="D531" s="38" t="s">
        <v>1210</v>
      </c>
      <c r="E531" s="38" t="s">
        <v>1211</v>
      </c>
    </row>
    <row r="532" spans="4:5" ht="15.75" customHeight="1" x14ac:dyDescent="0.35">
      <c r="D532" s="38" t="s">
        <v>1212</v>
      </c>
      <c r="E532" s="38" t="s">
        <v>1213</v>
      </c>
    </row>
    <row r="533" spans="4:5" ht="15.75" customHeight="1" x14ac:dyDescent="0.35">
      <c r="D533" s="38" t="s">
        <v>1214</v>
      </c>
      <c r="E533" s="38" t="s">
        <v>1215</v>
      </c>
    </row>
    <row r="534" spans="4:5" ht="15.75" customHeight="1" x14ac:dyDescent="0.35">
      <c r="D534" s="38" t="s">
        <v>1216</v>
      </c>
      <c r="E534" s="38" t="s">
        <v>1217</v>
      </c>
    </row>
    <row r="535" spans="4:5" ht="15.75" customHeight="1" x14ac:dyDescent="0.35">
      <c r="D535" s="38" t="s">
        <v>1218</v>
      </c>
      <c r="E535" s="38" t="s">
        <v>1219</v>
      </c>
    </row>
    <row r="536" spans="4:5" ht="15.75" customHeight="1" x14ac:dyDescent="0.35">
      <c r="D536" s="38" t="s">
        <v>1220</v>
      </c>
      <c r="E536" s="38" t="s">
        <v>1221</v>
      </c>
    </row>
    <row r="537" spans="4:5" ht="15.75" customHeight="1" x14ac:dyDescent="0.35">
      <c r="D537" s="38" t="s">
        <v>1222</v>
      </c>
      <c r="E537" s="38" t="s">
        <v>1223</v>
      </c>
    </row>
    <row r="538" spans="4:5" ht="15.75" customHeight="1" x14ac:dyDescent="0.35">
      <c r="D538" s="38" t="s">
        <v>1224</v>
      </c>
      <c r="E538" s="38" t="s">
        <v>1225</v>
      </c>
    </row>
    <row r="539" spans="4:5" ht="15.75" customHeight="1" x14ac:dyDescent="0.35">
      <c r="D539" s="38" t="s">
        <v>1226</v>
      </c>
      <c r="E539" s="38" t="s">
        <v>1227</v>
      </c>
    </row>
    <row r="540" spans="4:5" ht="15.75" customHeight="1" x14ac:dyDescent="0.35">
      <c r="D540" s="38" t="s">
        <v>1228</v>
      </c>
      <c r="E540" s="38" t="s">
        <v>1229</v>
      </c>
    </row>
    <row r="541" spans="4:5" ht="15.75" customHeight="1" x14ac:dyDescent="0.35">
      <c r="D541" s="38" t="s">
        <v>1230</v>
      </c>
      <c r="E541" s="38" t="s">
        <v>1231</v>
      </c>
    </row>
    <row r="542" spans="4:5" ht="15.75" customHeight="1" x14ac:dyDescent="0.35">
      <c r="D542" s="38" t="s">
        <v>1232</v>
      </c>
      <c r="E542" s="38" t="s">
        <v>1233</v>
      </c>
    </row>
    <row r="543" spans="4:5" ht="15.75" customHeight="1" x14ac:dyDescent="0.35">
      <c r="D543" s="38" t="s">
        <v>1234</v>
      </c>
      <c r="E543" s="38" t="s">
        <v>1235</v>
      </c>
    </row>
    <row r="544" spans="4:5" ht="15.75" customHeight="1" x14ac:dyDescent="0.35">
      <c r="D544" s="38" t="s">
        <v>1236</v>
      </c>
      <c r="E544" s="38" t="s">
        <v>1237</v>
      </c>
    </row>
    <row r="545" spans="4:5" ht="15.75" customHeight="1" x14ac:dyDescent="0.35">
      <c r="D545" s="38" t="s">
        <v>1238</v>
      </c>
      <c r="E545" s="38" t="s">
        <v>1239</v>
      </c>
    </row>
    <row r="546" spans="4:5" ht="15.75" customHeight="1" x14ac:dyDescent="0.35">
      <c r="D546" s="38" t="s">
        <v>1240</v>
      </c>
      <c r="E546" s="38" t="s">
        <v>1241</v>
      </c>
    </row>
    <row r="547" spans="4:5" ht="15.75" customHeight="1" x14ac:dyDescent="0.35">
      <c r="D547" s="38" t="s">
        <v>1242</v>
      </c>
      <c r="E547" s="38" t="s">
        <v>1243</v>
      </c>
    </row>
    <row r="548" spans="4:5" ht="15.75" customHeight="1" x14ac:dyDescent="0.35">
      <c r="D548" s="38" t="s">
        <v>1244</v>
      </c>
      <c r="E548" s="38" t="s">
        <v>1245</v>
      </c>
    </row>
    <row r="549" spans="4:5" ht="15.75" customHeight="1" x14ac:dyDescent="0.35">
      <c r="D549" s="38" t="s">
        <v>1246</v>
      </c>
      <c r="E549" s="38" t="s">
        <v>1247</v>
      </c>
    </row>
    <row r="550" spans="4:5" ht="15.75" customHeight="1" x14ac:dyDescent="0.35">
      <c r="D550" s="38" t="s">
        <v>1248</v>
      </c>
      <c r="E550" s="38" t="s">
        <v>1249</v>
      </c>
    </row>
    <row r="551" spans="4:5" ht="15.75" customHeight="1" x14ac:dyDescent="0.35">
      <c r="D551" s="38" t="s">
        <v>1250</v>
      </c>
      <c r="E551" s="38" t="s">
        <v>1251</v>
      </c>
    </row>
    <row r="552" spans="4:5" ht="15.75" customHeight="1" x14ac:dyDescent="0.35">
      <c r="D552" s="38" t="s">
        <v>1252</v>
      </c>
      <c r="E552" s="38" t="s">
        <v>1253</v>
      </c>
    </row>
    <row r="553" spans="4:5" ht="15.75" customHeight="1" x14ac:dyDescent="0.35">
      <c r="D553" s="38" t="s">
        <v>1254</v>
      </c>
      <c r="E553" s="38" t="s">
        <v>1255</v>
      </c>
    </row>
    <row r="554" spans="4:5" ht="15.75" customHeight="1" x14ac:dyDescent="0.35">
      <c r="D554" s="38" t="s">
        <v>1256</v>
      </c>
      <c r="E554" s="38" t="s">
        <v>1257</v>
      </c>
    </row>
    <row r="555" spans="4:5" ht="15.75" customHeight="1" x14ac:dyDescent="0.35">
      <c r="D555" s="38" t="s">
        <v>1258</v>
      </c>
      <c r="E555" s="38" t="s">
        <v>1259</v>
      </c>
    </row>
    <row r="556" spans="4:5" ht="15.75" customHeight="1" x14ac:dyDescent="0.35">
      <c r="D556" s="38" t="s">
        <v>1260</v>
      </c>
      <c r="E556" s="38" t="s">
        <v>1261</v>
      </c>
    </row>
    <row r="557" spans="4:5" ht="15.75" customHeight="1" x14ac:dyDescent="0.35">
      <c r="D557" s="38" t="s">
        <v>1262</v>
      </c>
      <c r="E557" s="38" t="s">
        <v>1263</v>
      </c>
    </row>
    <row r="558" spans="4:5" ht="15.75" customHeight="1" x14ac:dyDescent="0.35">
      <c r="D558" s="38" t="s">
        <v>1264</v>
      </c>
      <c r="E558" s="38" t="s">
        <v>1265</v>
      </c>
    </row>
    <row r="559" spans="4:5" ht="15.75" customHeight="1" x14ac:dyDescent="0.35">
      <c r="D559" s="38" t="s">
        <v>1266</v>
      </c>
      <c r="E559" s="38" t="s">
        <v>176</v>
      </c>
    </row>
    <row r="560" spans="4:5" ht="15.75" customHeight="1" x14ac:dyDescent="0.35">
      <c r="D560" s="38" t="s">
        <v>1267</v>
      </c>
      <c r="E560" s="38" t="s">
        <v>1268</v>
      </c>
    </row>
    <row r="561" spans="4:5" ht="15.75" customHeight="1" x14ac:dyDescent="0.35">
      <c r="D561" s="38" t="s">
        <v>1269</v>
      </c>
      <c r="E561" s="38" t="s">
        <v>1270</v>
      </c>
    </row>
    <row r="562" spans="4:5" ht="15.75" customHeight="1" x14ac:dyDescent="0.35">
      <c r="D562" s="38" t="s">
        <v>1271</v>
      </c>
      <c r="E562" s="38" t="s">
        <v>1272</v>
      </c>
    </row>
    <row r="563" spans="4:5" ht="15.75" customHeight="1" x14ac:dyDescent="0.35">
      <c r="D563" s="38" t="s">
        <v>1273</v>
      </c>
      <c r="E563" s="38" t="s">
        <v>1274</v>
      </c>
    </row>
    <row r="564" spans="4:5" ht="15.75" customHeight="1" x14ac:dyDescent="0.35">
      <c r="D564" s="38" t="s">
        <v>1275</v>
      </c>
      <c r="E564" s="38" t="s">
        <v>1276</v>
      </c>
    </row>
    <row r="565" spans="4:5" ht="15.75" customHeight="1" x14ac:dyDescent="0.35">
      <c r="D565" s="38" t="s">
        <v>1277</v>
      </c>
      <c r="E565" s="38" t="s">
        <v>1278</v>
      </c>
    </row>
    <row r="566" spans="4:5" ht="15.75" customHeight="1" x14ac:dyDescent="0.35">
      <c r="D566" s="38" t="s">
        <v>1279</v>
      </c>
      <c r="E566" s="38" t="s">
        <v>1280</v>
      </c>
    </row>
    <row r="567" spans="4:5" ht="15.75" customHeight="1" x14ac:dyDescent="0.35">
      <c r="D567" s="38" t="s">
        <v>1281</v>
      </c>
      <c r="E567" s="38" t="s">
        <v>1282</v>
      </c>
    </row>
    <row r="568" spans="4:5" ht="15.75" customHeight="1" x14ac:dyDescent="0.35">
      <c r="D568" s="38" t="s">
        <v>1283</v>
      </c>
      <c r="E568" s="38" t="s">
        <v>1284</v>
      </c>
    </row>
    <row r="569" spans="4:5" ht="15.75" customHeight="1" x14ac:dyDescent="0.35">
      <c r="D569" s="38" t="s">
        <v>1285</v>
      </c>
      <c r="E569" s="38" t="s">
        <v>1286</v>
      </c>
    </row>
    <row r="570" spans="4:5" ht="15.75" customHeight="1" x14ac:dyDescent="0.35">
      <c r="D570" s="38" t="s">
        <v>1287</v>
      </c>
      <c r="E570" s="38" t="s">
        <v>1288</v>
      </c>
    </row>
    <row r="571" spans="4:5" ht="15.75" customHeight="1" x14ac:dyDescent="0.35">
      <c r="D571" s="38" t="s">
        <v>1289</v>
      </c>
      <c r="E571" s="38" t="s">
        <v>1290</v>
      </c>
    </row>
    <row r="572" spans="4:5" ht="15.75" customHeight="1" x14ac:dyDescent="0.35">
      <c r="D572" s="38" t="s">
        <v>1291</v>
      </c>
      <c r="E572" s="38" t="s">
        <v>1292</v>
      </c>
    </row>
    <row r="573" spans="4:5" ht="15.75" customHeight="1" x14ac:dyDescent="0.35">
      <c r="D573" s="38" t="s">
        <v>1293</v>
      </c>
      <c r="E573" s="38" t="s">
        <v>1294</v>
      </c>
    </row>
    <row r="574" spans="4:5" ht="15.75" customHeight="1" x14ac:dyDescent="0.35">
      <c r="D574" s="38" t="s">
        <v>1295</v>
      </c>
      <c r="E574" s="38" t="s">
        <v>1296</v>
      </c>
    </row>
    <row r="575" spans="4:5" ht="15.75" customHeight="1" x14ac:dyDescent="0.35">
      <c r="D575" s="38" t="s">
        <v>1297</v>
      </c>
      <c r="E575" s="38" t="s">
        <v>1298</v>
      </c>
    </row>
    <row r="576" spans="4:5" ht="15.75" customHeight="1" x14ac:dyDescent="0.35">
      <c r="D576" s="38" t="s">
        <v>1299</v>
      </c>
      <c r="E576" s="38" t="s">
        <v>1300</v>
      </c>
    </row>
    <row r="577" spans="4:5" ht="15.75" customHeight="1" x14ac:dyDescent="0.35">
      <c r="D577" s="38" t="s">
        <v>1301</v>
      </c>
      <c r="E577" s="38" t="s">
        <v>1302</v>
      </c>
    </row>
    <row r="578" spans="4:5" ht="15.75" customHeight="1" x14ac:dyDescent="0.35">
      <c r="D578" s="38" t="s">
        <v>1303</v>
      </c>
      <c r="E578" s="38" t="s">
        <v>1304</v>
      </c>
    </row>
    <row r="579" spans="4:5" ht="15.75" customHeight="1" x14ac:dyDescent="0.35">
      <c r="D579" s="38" t="s">
        <v>1305</v>
      </c>
      <c r="E579" s="38" t="s">
        <v>1306</v>
      </c>
    </row>
    <row r="580" spans="4:5" ht="15.75" customHeight="1" x14ac:dyDescent="0.35">
      <c r="D580" s="38" t="s">
        <v>1307</v>
      </c>
      <c r="E580" s="38" t="s">
        <v>1308</v>
      </c>
    </row>
    <row r="581" spans="4:5" ht="15.75" customHeight="1" x14ac:dyDescent="0.35">
      <c r="D581" s="38" t="s">
        <v>1309</v>
      </c>
      <c r="E581" s="38" t="s">
        <v>1310</v>
      </c>
    </row>
    <row r="582" spans="4:5" ht="15.75" customHeight="1" x14ac:dyDescent="0.35">
      <c r="D582" s="38" t="s">
        <v>1311</v>
      </c>
      <c r="E582" s="38" t="s">
        <v>1312</v>
      </c>
    </row>
    <row r="583" spans="4:5" ht="15.75" customHeight="1" x14ac:dyDescent="0.35">
      <c r="D583" s="38" t="s">
        <v>1313</v>
      </c>
      <c r="E583" s="38" t="s">
        <v>1314</v>
      </c>
    </row>
    <row r="584" spans="4:5" ht="15.75" customHeight="1" x14ac:dyDescent="0.35">
      <c r="D584" s="38" t="s">
        <v>1315</v>
      </c>
      <c r="E584" s="38" t="s">
        <v>1316</v>
      </c>
    </row>
    <row r="585" spans="4:5" ht="15.75" customHeight="1" x14ac:dyDescent="0.35">
      <c r="D585" s="38" t="s">
        <v>1317</v>
      </c>
      <c r="E585" s="38" t="s">
        <v>1318</v>
      </c>
    </row>
    <row r="586" spans="4:5" ht="15.75" customHeight="1" x14ac:dyDescent="0.35">
      <c r="D586" s="38" t="s">
        <v>1319</v>
      </c>
      <c r="E586" s="38" t="s">
        <v>1320</v>
      </c>
    </row>
    <row r="587" spans="4:5" ht="15.75" customHeight="1" x14ac:dyDescent="0.35">
      <c r="D587" s="38" t="s">
        <v>1321</v>
      </c>
      <c r="E587" s="38" t="s">
        <v>1322</v>
      </c>
    </row>
    <row r="588" spans="4:5" ht="15.75" customHeight="1" x14ac:dyDescent="0.35">
      <c r="D588" s="38" t="s">
        <v>1323</v>
      </c>
      <c r="E588" s="38" t="s">
        <v>1324</v>
      </c>
    </row>
    <row r="589" spans="4:5" ht="15.75" customHeight="1" x14ac:dyDescent="0.35">
      <c r="D589" s="38" t="s">
        <v>1325</v>
      </c>
      <c r="E589" s="38" t="s">
        <v>1326</v>
      </c>
    </row>
    <row r="590" spans="4:5" ht="15.75" customHeight="1" x14ac:dyDescent="0.35">
      <c r="D590" s="38" t="s">
        <v>1327</v>
      </c>
      <c r="E590" s="38" t="s">
        <v>1328</v>
      </c>
    </row>
    <row r="591" spans="4:5" ht="15.75" customHeight="1" x14ac:dyDescent="0.35">
      <c r="D591" s="38" t="s">
        <v>1329</v>
      </c>
      <c r="E591" s="38" t="s">
        <v>1330</v>
      </c>
    </row>
    <row r="592" spans="4:5" ht="15.75" customHeight="1" x14ac:dyDescent="0.35">
      <c r="D592" s="38" t="s">
        <v>1331</v>
      </c>
      <c r="E592" s="38" t="s">
        <v>1332</v>
      </c>
    </row>
    <row r="593" spans="4:5" ht="15.75" customHeight="1" x14ac:dyDescent="0.35">
      <c r="D593" s="38" t="s">
        <v>1333</v>
      </c>
      <c r="E593" s="38" t="s">
        <v>1334</v>
      </c>
    </row>
    <row r="594" spans="4:5" ht="15.75" customHeight="1" x14ac:dyDescent="0.35">
      <c r="D594" s="38" t="s">
        <v>1335</v>
      </c>
      <c r="E594" s="38" t="s">
        <v>1336</v>
      </c>
    </row>
    <row r="595" spans="4:5" ht="15.75" customHeight="1" x14ac:dyDescent="0.35">
      <c r="D595" s="38" t="s">
        <v>1337</v>
      </c>
      <c r="E595" s="38" t="s">
        <v>1338</v>
      </c>
    </row>
    <row r="596" spans="4:5" ht="15.75" customHeight="1" x14ac:dyDescent="0.35">
      <c r="D596" s="38" t="s">
        <v>1339</v>
      </c>
      <c r="E596" s="38" t="s">
        <v>1340</v>
      </c>
    </row>
    <row r="597" spans="4:5" ht="15.75" customHeight="1" x14ac:dyDescent="0.35">
      <c r="D597" s="38" t="s">
        <v>1341</v>
      </c>
      <c r="E597" s="38" t="s">
        <v>1342</v>
      </c>
    </row>
    <row r="598" spans="4:5" ht="15.75" customHeight="1" x14ac:dyDescent="0.35">
      <c r="D598" s="38" t="s">
        <v>1343</v>
      </c>
      <c r="E598" s="38" t="s">
        <v>1344</v>
      </c>
    </row>
    <row r="599" spans="4:5" ht="15.75" customHeight="1" x14ac:dyDescent="0.35">
      <c r="D599" s="38" t="s">
        <v>1345</v>
      </c>
      <c r="E599" s="38" t="s">
        <v>1346</v>
      </c>
    </row>
    <row r="600" spans="4:5" ht="15.75" customHeight="1" x14ac:dyDescent="0.35">
      <c r="D600" s="38" t="s">
        <v>1347</v>
      </c>
      <c r="E600" s="38" t="s">
        <v>1348</v>
      </c>
    </row>
    <row r="601" spans="4:5" ht="15.75" customHeight="1" x14ac:dyDescent="0.35">
      <c r="D601" s="38" t="s">
        <v>1349</v>
      </c>
      <c r="E601" s="38" t="s">
        <v>1350</v>
      </c>
    </row>
    <row r="602" spans="4:5" ht="15.75" customHeight="1" x14ac:dyDescent="0.35">
      <c r="D602" s="38" t="s">
        <v>1351</v>
      </c>
      <c r="E602" s="38" t="s">
        <v>1352</v>
      </c>
    </row>
    <row r="603" spans="4:5" ht="15.75" customHeight="1" x14ac:dyDescent="0.35">
      <c r="D603" s="38" t="s">
        <v>1353</v>
      </c>
      <c r="E603" s="38" t="s">
        <v>1354</v>
      </c>
    </row>
    <row r="604" spans="4:5" ht="15.75" customHeight="1" x14ac:dyDescent="0.35">
      <c r="D604" s="38" t="s">
        <v>1355</v>
      </c>
      <c r="E604" s="38" t="s">
        <v>1356</v>
      </c>
    </row>
    <row r="605" spans="4:5" ht="15.75" customHeight="1" x14ac:dyDescent="0.35">
      <c r="D605" s="38" t="s">
        <v>1357</v>
      </c>
      <c r="E605" s="38" t="s">
        <v>1358</v>
      </c>
    </row>
    <row r="606" spans="4:5" ht="15.75" customHeight="1" x14ac:dyDescent="0.35">
      <c r="D606" s="38" t="s">
        <v>1359</v>
      </c>
      <c r="E606" s="38" t="s">
        <v>1360</v>
      </c>
    </row>
    <row r="607" spans="4:5" ht="15.75" customHeight="1" x14ac:dyDescent="0.35">
      <c r="D607" s="38" t="s">
        <v>1361</v>
      </c>
      <c r="E607" s="38" t="s">
        <v>1362</v>
      </c>
    </row>
    <row r="608" spans="4:5" ht="15.75" customHeight="1" x14ac:dyDescent="0.35">
      <c r="D608" s="38" t="s">
        <v>1363</v>
      </c>
      <c r="E608" s="38" t="s">
        <v>1364</v>
      </c>
    </row>
    <row r="609" spans="4:5" ht="15.75" customHeight="1" x14ac:dyDescent="0.35">
      <c r="D609" s="38" t="s">
        <v>1365</v>
      </c>
      <c r="E609" s="38" t="s">
        <v>1366</v>
      </c>
    </row>
    <row r="610" spans="4:5" ht="15.75" customHeight="1" x14ac:dyDescent="0.35">
      <c r="D610" s="38" t="s">
        <v>1367</v>
      </c>
      <c r="E610" s="38" t="s">
        <v>1368</v>
      </c>
    </row>
    <row r="611" spans="4:5" ht="15.75" customHeight="1" x14ac:dyDescent="0.35">
      <c r="D611" s="38" t="s">
        <v>1369</v>
      </c>
      <c r="E611" s="38" t="s">
        <v>1370</v>
      </c>
    </row>
    <row r="612" spans="4:5" ht="15.75" customHeight="1" x14ac:dyDescent="0.35">
      <c r="D612" s="38" t="s">
        <v>1371</v>
      </c>
      <c r="E612" s="38" t="s">
        <v>1372</v>
      </c>
    </row>
    <row r="613" spans="4:5" ht="15.75" customHeight="1" x14ac:dyDescent="0.35">
      <c r="D613" s="38" t="s">
        <v>1373</v>
      </c>
      <c r="E613" s="38" t="s">
        <v>1374</v>
      </c>
    </row>
    <row r="614" spans="4:5" ht="15.75" customHeight="1" x14ac:dyDescent="0.35">
      <c r="D614" s="38" t="s">
        <v>1375</v>
      </c>
      <c r="E614" s="38" t="s">
        <v>1376</v>
      </c>
    </row>
    <row r="615" spans="4:5" ht="15.75" customHeight="1" x14ac:dyDescent="0.35">
      <c r="D615" s="38" t="s">
        <v>1377</v>
      </c>
      <c r="E615" s="38" t="s">
        <v>1378</v>
      </c>
    </row>
    <row r="616" spans="4:5" ht="15.75" customHeight="1" x14ac:dyDescent="0.35">
      <c r="D616" s="38" t="s">
        <v>1379</v>
      </c>
      <c r="E616" s="38" t="s">
        <v>1380</v>
      </c>
    </row>
    <row r="617" spans="4:5" ht="15.75" customHeight="1" x14ac:dyDescent="0.35">
      <c r="D617" s="38" t="s">
        <v>1381</v>
      </c>
      <c r="E617" s="38" t="s">
        <v>1382</v>
      </c>
    </row>
    <row r="618" spans="4:5" ht="15.75" customHeight="1" x14ac:dyDescent="0.35">
      <c r="D618" s="38" t="s">
        <v>1383</v>
      </c>
      <c r="E618" s="38" t="s">
        <v>1384</v>
      </c>
    </row>
    <row r="619" spans="4:5" ht="15.75" customHeight="1" x14ac:dyDescent="0.35">
      <c r="D619" s="38" t="s">
        <v>1385</v>
      </c>
      <c r="E619" s="38" t="s">
        <v>1386</v>
      </c>
    </row>
    <row r="620" spans="4:5" ht="15.75" customHeight="1" x14ac:dyDescent="0.35">
      <c r="D620" s="38" t="s">
        <v>1387</v>
      </c>
      <c r="E620" s="38" t="s">
        <v>1388</v>
      </c>
    </row>
    <row r="621" spans="4:5" ht="15.75" customHeight="1" x14ac:dyDescent="0.35">
      <c r="D621" s="38" t="s">
        <v>1389</v>
      </c>
      <c r="E621" s="38" t="s">
        <v>1390</v>
      </c>
    </row>
    <row r="622" spans="4:5" ht="15.75" customHeight="1" x14ac:dyDescent="0.35">
      <c r="D622" s="38" t="s">
        <v>1391</v>
      </c>
      <c r="E622" s="38" t="s">
        <v>1392</v>
      </c>
    </row>
    <row r="623" spans="4:5" ht="15.75" customHeight="1" x14ac:dyDescent="0.35">
      <c r="D623" s="38" t="s">
        <v>1393</v>
      </c>
      <c r="E623" s="38" t="s">
        <v>1394</v>
      </c>
    </row>
    <row r="624" spans="4:5" ht="15.75" customHeight="1" x14ac:dyDescent="0.35">
      <c r="D624" s="38" t="s">
        <v>1395</v>
      </c>
      <c r="E624" s="38" t="s">
        <v>1396</v>
      </c>
    </row>
    <row r="625" spans="4:5" ht="15.75" customHeight="1" x14ac:dyDescent="0.35">
      <c r="D625" s="38" t="s">
        <v>1397</v>
      </c>
      <c r="E625" s="38" t="s">
        <v>1398</v>
      </c>
    </row>
    <row r="626" spans="4:5" ht="15.75" customHeight="1" x14ac:dyDescent="0.35">
      <c r="D626" s="38" t="s">
        <v>1399</v>
      </c>
      <c r="E626" s="38" t="s">
        <v>1400</v>
      </c>
    </row>
    <row r="627" spans="4:5" ht="15.75" customHeight="1" x14ac:dyDescent="0.35">
      <c r="D627" s="38" t="s">
        <v>1401</v>
      </c>
      <c r="E627" s="38" t="s">
        <v>1402</v>
      </c>
    </row>
    <row r="628" spans="4:5" ht="15.75" customHeight="1" x14ac:dyDescent="0.35">
      <c r="D628" s="38" t="s">
        <v>1403</v>
      </c>
      <c r="E628" s="38" t="s">
        <v>1404</v>
      </c>
    </row>
    <row r="629" spans="4:5" ht="15.75" customHeight="1" x14ac:dyDescent="0.35">
      <c r="D629" s="38" t="s">
        <v>1405</v>
      </c>
      <c r="E629" s="38" t="s">
        <v>1406</v>
      </c>
    </row>
    <row r="630" spans="4:5" ht="15.75" customHeight="1" x14ac:dyDescent="0.35">
      <c r="D630" s="38" t="s">
        <v>1407</v>
      </c>
      <c r="E630" s="38" t="s">
        <v>1065</v>
      </c>
    </row>
    <row r="631" spans="4:5" ht="15.75" customHeight="1" x14ac:dyDescent="0.35">
      <c r="D631" s="38" t="s">
        <v>1408</v>
      </c>
      <c r="E631" s="38" t="s">
        <v>1409</v>
      </c>
    </row>
    <row r="632" spans="4:5" ht="15.75" customHeight="1" x14ac:dyDescent="0.35">
      <c r="D632" s="38" t="s">
        <v>1410</v>
      </c>
      <c r="E632" s="38" t="s">
        <v>1411</v>
      </c>
    </row>
    <row r="633" spans="4:5" ht="15.75" customHeight="1" x14ac:dyDescent="0.35">
      <c r="D633" s="38" t="s">
        <v>1412</v>
      </c>
      <c r="E633" s="38" t="s">
        <v>1413</v>
      </c>
    </row>
    <row r="634" spans="4:5" ht="15.75" customHeight="1" x14ac:dyDescent="0.35">
      <c r="D634" s="38" t="s">
        <v>1414</v>
      </c>
      <c r="E634" s="38" t="s">
        <v>1415</v>
      </c>
    </row>
    <row r="635" spans="4:5" ht="15.75" customHeight="1" x14ac:dyDescent="0.35">
      <c r="D635" s="38" t="s">
        <v>1416</v>
      </c>
      <c r="E635" s="38" t="s">
        <v>1417</v>
      </c>
    </row>
    <row r="636" spans="4:5" ht="15.75" customHeight="1" x14ac:dyDescent="0.35">
      <c r="D636" s="38" t="s">
        <v>1418</v>
      </c>
      <c r="E636" s="38" t="s">
        <v>1419</v>
      </c>
    </row>
    <row r="637" spans="4:5" ht="15.75" customHeight="1" x14ac:dyDescent="0.35">
      <c r="D637" s="38" t="s">
        <v>1420</v>
      </c>
      <c r="E637" s="38" t="s">
        <v>1421</v>
      </c>
    </row>
    <row r="638" spans="4:5" ht="15.75" customHeight="1" x14ac:dyDescent="0.35">
      <c r="D638" s="38" t="s">
        <v>1422</v>
      </c>
      <c r="E638" s="38" t="s">
        <v>1423</v>
      </c>
    </row>
    <row r="639" spans="4:5" ht="15.75" customHeight="1" x14ac:dyDescent="0.35">
      <c r="D639" s="38" t="s">
        <v>1424</v>
      </c>
      <c r="E639" s="38" t="s">
        <v>1425</v>
      </c>
    </row>
    <row r="640" spans="4:5" ht="15.75" customHeight="1" x14ac:dyDescent="0.35">
      <c r="D640" s="38" t="s">
        <v>1426</v>
      </c>
      <c r="E640" s="38" t="s">
        <v>1427</v>
      </c>
    </row>
    <row r="641" spans="4:5" ht="15.75" customHeight="1" x14ac:dyDescent="0.35">
      <c r="D641" s="38" t="s">
        <v>1428</v>
      </c>
      <c r="E641" s="38" t="s">
        <v>1429</v>
      </c>
    </row>
    <row r="642" spans="4:5" ht="15.75" customHeight="1" x14ac:dyDescent="0.35">
      <c r="D642" s="38" t="s">
        <v>1430</v>
      </c>
      <c r="E642" s="38" t="s">
        <v>1431</v>
      </c>
    </row>
    <row r="643" spans="4:5" ht="15.75" customHeight="1" x14ac:dyDescent="0.35">
      <c r="D643" s="38" t="s">
        <v>1432</v>
      </c>
      <c r="E643" s="38" t="s">
        <v>1433</v>
      </c>
    </row>
    <row r="644" spans="4:5" ht="15.75" customHeight="1" x14ac:dyDescent="0.35">
      <c r="D644" s="38" t="s">
        <v>1434</v>
      </c>
      <c r="E644" s="38" t="s">
        <v>1435</v>
      </c>
    </row>
    <row r="645" spans="4:5" ht="15.75" customHeight="1" x14ac:dyDescent="0.35">
      <c r="D645" s="38" t="s">
        <v>1436</v>
      </c>
      <c r="E645" s="38" t="s">
        <v>1437</v>
      </c>
    </row>
    <row r="646" spans="4:5" ht="15.75" customHeight="1" x14ac:dyDescent="0.35">
      <c r="D646" s="38" t="s">
        <v>1438</v>
      </c>
      <c r="E646" s="38" t="s">
        <v>1439</v>
      </c>
    </row>
    <row r="647" spans="4:5" ht="15.75" customHeight="1" x14ac:dyDescent="0.35">
      <c r="D647" s="38" t="s">
        <v>1440</v>
      </c>
      <c r="E647" s="38" t="s">
        <v>1441</v>
      </c>
    </row>
    <row r="648" spans="4:5" ht="15.75" customHeight="1" x14ac:dyDescent="0.35">
      <c r="D648" s="38" t="s">
        <v>1442</v>
      </c>
      <c r="E648" s="38" t="s">
        <v>1443</v>
      </c>
    </row>
    <row r="649" spans="4:5" ht="15.75" customHeight="1" x14ac:dyDescent="0.35">
      <c r="D649" s="38" t="s">
        <v>1444</v>
      </c>
      <c r="E649" s="38" t="s">
        <v>1445</v>
      </c>
    </row>
    <row r="650" spans="4:5" ht="15.75" customHeight="1" x14ac:dyDescent="0.35">
      <c r="D650" s="38" t="s">
        <v>1446</v>
      </c>
      <c r="E650" s="38" t="s">
        <v>1447</v>
      </c>
    </row>
    <row r="651" spans="4:5" ht="15.75" customHeight="1" x14ac:dyDescent="0.35">
      <c r="D651" s="38" t="s">
        <v>1448</v>
      </c>
      <c r="E651" s="38" t="s">
        <v>1449</v>
      </c>
    </row>
    <row r="652" spans="4:5" ht="15.75" customHeight="1" x14ac:dyDescent="0.35">
      <c r="D652" s="38" t="s">
        <v>1450</v>
      </c>
      <c r="E652" s="38" t="s">
        <v>1451</v>
      </c>
    </row>
    <row r="653" spans="4:5" ht="15.75" customHeight="1" x14ac:dyDescent="0.35">
      <c r="D653" s="38" t="s">
        <v>1452</v>
      </c>
      <c r="E653" s="38" t="s">
        <v>1453</v>
      </c>
    </row>
    <row r="654" spans="4:5" ht="15.75" customHeight="1" x14ac:dyDescent="0.35">
      <c r="D654" s="38" t="s">
        <v>1454</v>
      </c>
      <c r="E654" s="38" t="s">
        <v>1455</v>
      </c>
    </row>
    <row r="655" spans="4:5" ht="15.75" customHeight="1" x14ac:dyDescent="0.35">
      <c r="D655" s="38" t="s">
        <v>1456</v>
      </c>
      <c r="E655" s="38" t="s">
        <v>1457</v>
      </c>
    </row>
    <row r="656" spans="4:5" ht="15.75" customHeight="1" x14ac:dyDescent="0.35">
      <c r="D656" s="38" t="s">
        <v>1458</v>
      </c>
      <c r="E656" s="38" t="s">
        <v>1459</v>
      </c>
    </row>
    <row r="657" spans="4:5" ht="15.75" customHeight="1" x14ac:dyDescent="0.35">
      <c r="D657" s="38" t="s">
        <v>1460</v>
      </c>
      <c r="E657" s="38" t="s">
        <v>1461</v>
      </c>
    </row>
    <row r="658" spans="4:5" ht="15.75" customHeight="1" x14ac:dyDescent="0.35">
      <c r="D658" s="38" t="s">
        <v>1462</v>
      </c>
      <c r="E658" s="38" t="s">
        <v>1463</v>
      </c>
    </row>
    <row r="659" spans="4:5" ht="15.75" customHeight="1" x14ac:dyDescent="0.35">
      <c r="D659" s="38" t="s">
        <v>1464</v>
      </c>
      <c r="E659" s="38" t="s">
        <v>1465</v>
      </c>
    </row>
    <row r="660" spans="4:5" ht="15.75" customHeight="1" x14ac:dyDescent="0.35">
      <c r="D660" s="38" t="s">
        <v>1466</v>
      </c>
      <c r="E660" s="38" t="s">
        <v>1467</v>
      </c>
    </row>
    <row r="661" spans="4:5" ht="15.75" customHeight="1" x14ac:dyDescent="0.35">
      <c r="D661" s="38" t="s">
        <v>1468</v>
      </c>
      <c r="E661" s="38" t="s">
        <v>1469</v>
      </c>
    </row>
    <row r="662" spans="4:5" ht="15.75" customHeight="1" x14ac:dyDescent="0.35">
      <c r="D662" s="38" t="s">
        <v>1470</v>
      </c>
      <c r="E662" s="38" t="s">
        <v>1471</v>
      </c>
    </row>
    <row r="663" spans="4:5" ht="15.75" customHeight="1" x14ac:dyDescent="0.35">
      <c r="D663" s="38" t="s">
        <v>1472</v>
      </c>
      <c r="E663" s="38" t="s">
        <v>1473</v>
      </c>
    </row>
    <row r="664" spans="4:5" ht="15.75" customHeight="1" x14ac:dyDescent="0.35">
      <c r="D664" s="38" t="s">
        <v>1474</v>
      </c>
      <c r="E664" s="38" t="s">
        <v>1475</v>
      </c>
    </row>
    <row r="665" spans="4:5" ht="15.75" customHeight="1" x14ac:dyDescent="0.35">
      <c r="D665" s="38" t="s">
        <v>1476</v>
      </c>
      <c r="E665" s="38" t="s">
        <v>1477</v>
      </c>
    </row>
    <row r="666" spans="4:5" ht="15.75" customHeight="1" x14ac:dyDescent="0.35">
      <c r="D666" s="38" t="s">
        <v>1478</v>
      </c>
      <c r="E666" s="38" t="s">
        <v>1479</v>
      </c>
    </row>
    <row r="667" spans="4:5" ht="15.75" customHeight="1" x14ac:dyDescent="0.35">
      <c r="D667" s="38" t="s">
        <v>1480</v>
      </c>
      <c r="E667" s="38" t="s">
        <v>1481</v>
      </c>
    </row>
    <row r="668" spans="4:5" ht="15.75" customHeight="1" x14ac:dyDescent="0.35">
      <c r="D668" s="38" t="s">
        <v>1482</v>
      </c>
      <c r="E668" s="38" t="s">
        <v>1483</v>
      </c>
    </row>
    <row r="669" spans="4:5" ht="15.75" customHeight="1" x14ac:dyDescent="0.35">
      <c r="D669" s="38" t="s">
        <v>1484</v>
      </c>
      <c r="E669" s="38" t="s">
        <v>1485</v>
      </c>
    </row>
    <row r="670" spans="4:5" ht="15.75" customHeight="1" x14ac:dyDescent="0.35">
      <c r="D670" s="38" t="s">
        <v>1486</v>
      </c>
      <c r="E670" s="38" t="s">
        <v>1487</v>
      </c>
    </row>
    <row r="671" spans="4:5" ht="15.75" customHeight="1" x14ac:dyDescent="0.35">
      <c r="D671" s="38" t="s">
        <v>1488</v>
      </c>
      <c r="E671" s="38" t="s">
        <v>1489</v>
      </c>
    </row>
    <row r="672" spans="4:5" ht="15.75" customHeight="1" x14ac:dyDescent="0.35">
      <c r="D672" s="38" t="s">
        <v>1490</v>
      </c>
      <c r="E672" s="38" t="s">
        <v>1491</v>
      </c>
    </row>
    <row r="673" spans="4:5" ht="15.75" customHeight="1" x14ac:dyDescent="0.35">
      <c r="D673" s="38" t="s">
        <v>1492</v>
      </c>
      <c r="E673" s="38" t="s">
        <v>1493</v>
      </c>
    </row>
    <row r="674" spans="4:5" ht="15.75" customHeight="1" x14ac:dyDescent="0.35">
      <c r="D674" s="38" t="s">
        <v>1494</v>
      </c>
      <c r="E674" s="38" t="s">
        <v>1495</v>
      </c>
    </row>
    <row r="675" spans="4:5" ht="15.75" customHeight="1" x14ac:dyDescent="0.35">
      <c r="D675" s="38" t="s">
        <v>1496</v>
      </c>
      <c r="E675" s="38" t="s">
        <v>1497</v>
      </c>
    </row>
    <row r="676" spans="4:5" ht="15.75" customHeight="1" x14ac:dyDescent="0.35"/>
    <row r="677" spans="4:5" ht="15.75" customHeight="1" x14ac:dyDescent="0.35"/>
    <row r="678" spans="4:5" ht="15.75" customHeight="1" x14ac:dyDescent="0.35"/>
    <row r="679" spans="4:5" ht="15.75" customHeight="1" x14ac:dyDescent="0.35"/>
    <row r="680" spans="4:5" ht="15.75" customHeight="1" x14ac:dyDescent="0.35"/>
    <row r="681" spans="4:5" ht="15.75" customHeight="1" x14ac:dyDescent="0.35"/>
    <row r="682" spans="4:5" ht="15.75" customHeight="1" x14ac:dyDescent="0.35"/>
    <row r="683" spans="4:5" ht="15.75" customHeight="1" x14ac:dyDescent="0.35"/>
    <row r="684" spans="4:5" ht="15.75" customHeight="1" x14ac:dyDescent="0.35"/>
    <row r="685" spans="4:5" ht="15.75" customHeight="1" x14ac:dyDescent="0.35"/>
    <row r="686" spans="4:5" ht="15.75" customHeight="1" x14ac:dyDescent="0.35"/>
    <row r="687" spans="4:5" ht="15.75" customHeight="1" x14ac:dyDescent="0.35"/>
    <row r="688" spans="4:5"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G25" sqref="G25"/>
    </sheetView>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9" ht="21" x14ac:dyDescent="0.5">
      <c r="A1" s="22" t="s">
        <v>49</v>
      </c>
    </row>
    <row r="2" spans="1:9" ht="14.5" x14ac:dyDescent="0.35">
      <c r="A2" s="23" t="s">
        <v>7</v>
      </c>
      <c r="B2" s="92">
        <f>Overview!C11</f>
        <v>45748</v>
      </c>
      <c r="C2" s="73"/>
      <c r="D2" s="73"/>
      <c r="E2" s="73"/>
      <c r="F2" s="73"/>
      <c r="G2" s="74"/>
    </row>
    <row r="3" spans="1:9" ht="14.5" x14ac:dyDescent="0.35">
      <c r="A3" s="24" t="s">
        <v>50</v>
      </c>
      <c r="B3" s="93">
        <f>Overview!C12</f>
        <v>0</v>
      </c>
      <c r="C3" s="73"/>
      <c r="D3" s="73"/>
      <c r="E3" s="73"/>
      <c r="F3" s="73"/>
      <c r="G3" s="74"/>
    </row>
    <row r="4" spans="1:9" ht="14.5" x14ac:dyDescent="0.35">
      <c r="A4" s="23" t="s">
        <v>10</v>
      </c>
      <c r="B4" s="93" t="e">
        <f>Overview!C13</f>
        <v>#N/A</v>
      </c>
      <c r="C4" s="73"/>
      <c r="D4" s="73"/>
      <c r="E4" s="73"/>
      <c r="F4" s="73"/>
      <c r="G4" s="74"/>
    </row>
    <row r="5" spans="1:9" ht="14.25" customHeight="1" x14ac:dyDescent="0.35">
      <c r="A5" s="25" t="s">
        <v>51</v>
      </c>
      <c r="B5" s="94" t="str">
        <f>IF(OR(ISBLANK(B10),ISBLANK(C10),ISBLANK(B11),ISBLANK(C11),ISBLANK(B12),ISBLANK(C12),ISBLANK(B13),ISBLANK(C13),ISBLANK(B14),ISBLANK(C14),ISBLANK(B15),ISBLANK(C15),ISBLANK(B16),ISBLANK(C16),ISBLANK(B17),ISBLANK(C17),ISBLANK(B18),ISBLANK(C18)),"Data Missing", "Completed Successfully")</f>
        <v>Data Missing</v>
      </c>
      <c r="C5" s="74"/>
      <c r="D5" s="95" t="s">
        <v>52</v>
      </c>
      <c r="E5" s="79"/>
      <c r="F5" s="79"/>
      <c r="G5" s="79"/>
      <c r="H5" s="79"/>
    </row>
    <row r="6" spans="1:9" ht="14.5" x14ac:dyDescent="0.35">
      <c r="B6" s="26"/>
      <c r="C6" s="26"/>
      <c r="D6" s="79"/>
      <c r="E6" s="79"/>
      <c r="F6" s="79"/>
      <c r="G6" s="79"/>
      <c r="H6" s="79"/>
    </row>
    <row r="7" spans="1:9" ht="18" customHeight="1" x14ac:dyDescent="0.45">
      <c r="A7" s="86" t="s">
        <v>53</v>
      </c>
      <c r="B7" s="79"/>
      <c r="C7" s="79"/>
      <c r="D7" s="79"/>
      <c r="E7" s="79"/>
      <c r="F7" s="79"/>
      <c r="G7" s="79"/>
      <c r="H7" s="79"/>
      <c r="I7" s="27"/>
    </row>
    <row r="8" spans="1:9" ht="18.5" x14ac:dyDescent="0.45">
      <c r="A8" s="79"/>
      <c r="B8" s="79"/>
      <c r="C8" s="79"/>
      <c r="D8" s="79"/>
      <c r="E8" s="79"/>
      <c r="F8" s="79"/>
      <c r="G8" s="79"/>
      <c r="H8" s="79"/>
      <c r="I8" s="28"/>
    </row>
    <row r="9" spans="1:9" ht="31" x14ac:dyDescent="0.35">
      <c r="A9" s="29" t="s">
        <v>54</v>
      </c>
      <c r="B9" s="30" t="s">
        <v>55</v>
      </c>
      <c r="C9" s="29" t="s">
        <v>56</v>
      </c>
      <c r="D9" s="29" t="s">
        <v>57</v>
      </c>
      <c r="E9" s="31"/>
      <c r="F9" s="31"/>
      <c r="G9" s="31"/>
      <c r="H9" s="31"/>
    </row>
    <row r="10" spans="1:9" ht="15.5" x14ac:dyDescent="0.35">
      <c r="A10" s="32" t="s">
        <v>58</v>
      </c>
      <c r="B10" s="33"/>
      <c r="C10" s="34"/>
      <c r="D10" s="32">
        <f t="shared" ref="D10:D18" si="0">C10-B10</f>
        <v>0</v>
      </c>
      <c r="E10" s="31"/>
      <c r="F10" s="31"/>
      <c r="G10" s="31"/>
      <c r="H10" s="31"/>
    </row>
    <row r="11" spans="1:9" ht="15.5" x14ac:dyDescent="0.35">
      <c r="A11" s="32" t="s">
        <v>59</v>
      </c>
      <c r="B11" s="33"/>
      <c r="C11" s="34"/>
      <c r="D11" s="32">
        <f t="shared" si="0"/>
        <v>0</v>
      </c>
      <c r="E11" s="31"/>
      <c r="F11" s="31"/>
      <c r="G11" s="31"/>
      <c r="H11" s="31"/>
    </row>
    <row r="12" spans="1:9" ht="15.5" x14ac:dyDescent="0.35">
      <c r="A12" s="32" t="s">
        <v>60</v>
      </c>
      <c r="B12" s="33"/>
      <c r="C12" s="34"/>
      <c r="D12" s="32">
        <f t="shared" si="0"/>
        <v>0</v>
      </c>
      <c r="E12" s="31"/>
      <c r="F12" s="31"/>
      <c r="G12" s="31"/>
      <c r="H12" s="31"/>
    </row>
    <row r="13" spans="1:9" ht="15.5" x14ac:dyDescent="0.35">
      <c r="A13" s="32" t="s">
        <v>61</v>
      </c>
      <c r="B13" s="33"/>
      <c r="C13" s="34"/>
      <c r="D13" s="32">
        <f t="shared" si="0"/>
        <v>0</v>
      </c>
      <c r="E13" s="31"/>
      <c r="F13" s="31"/>
      <c r="G13" s="31"/>
      <c r="H13" s="31"/>
    </row>
    <row r="14" spans="1:9" ht="15.5" x14ac:dyDescent="0.35">
      <c r="A14" s="32" t="s">
        <v>62</v>
      </c>
      <c r="B14" s="33"/>
      <c r="C14" s="34"/>
      <c r="D14" s="32">
        <f t="shared" si="0"/>
        <v>0</v>
      </c>
      <c r="E14" s="31"/>
      <c r="F14" s="31"/>
      <c r="G14" s="31"/>
      <c r="H14" s="31"/>
    </row>
    <row r="15" spans="1:9" ht="15.5" x14ac:dyDescent="0.35">
      <c r="A15" s="32" t="s">
        <v>63</v>
      </c>
      <c r="B15" s="33"/>
      <c r="C15" s="34"/>
      <c r="D15" s="32">
        <f t="shared" si="0"/>
        <v>0</v>
      </c>
      <c r="E15" s="31"/>
      <c r="F15" s="31"/>
      <c r="G15" s="31"/>
      <c r="H15" s="31"/>
    </row>
    <row r="16" spans="1:9" ht="15.5" x14ac:dyDescent="0.35">
      <c r="A16" s="32" t="s">
        <v>64</v>
      </c>
      <c r="B16" s="33"/>
      <c r="C16" s="34"/>
      <c r="D16" s="32">
        <f t="shared" si="0"/>
        <v>0</v>
      </c>
      <c r="E16" s="31"/>
      <c r="F16" s="31"/>
      <c r="G16" s="31"/>
      <c r="H16" s="31"/>
    </row>
    <row r="17" spans="1:26" ht="15.5" x14ac:dyDescent="0.35">
      <c r="A17" s="32" t="s">
        <v>65</v>
      </c>
      <c r="B17" s="33"/>
      <c r="C17" s="34"/>
      <c r="D17" s="32">
        <f t="shared" si="0"/>
        <v>0</v>
      </c>
      <c r="E17" s="31"/>
      <c r="F17" s="31"/>
      <c r="G17" s="31"/>
      <c r="H17" s="31"/>
    </row>
    <row r="18" spans="1:26" ht="15.5" x14ac:dyDescent="0.35">
      <c r="A18" s="32" t="s">
        <v>66</v>
      </c>
      <c r="B18" s="33"/>
      <c r="C18" s="34"/>
      <c r="D18" s="32">
        <f t="shared" si="0"/>
        <v>0</v>
      </c>
      <c r="E18" s="31"/>
      <c r="F18" s="31"/>
      <c r="G18" s="31"/>
      <c r="H18" s="31"/>
    </row>
    <row r="19" spans="1:26" ht="15" customHeight="1" x14ac:dyDescent="0.35">
      <c r="A19" s="32" t="s">
        <v>1498</v>
      </c>
      <c r="B19" s="33"/>
      <c r="C19" s="34"/>
      <c r="D19" s="32">
        <f t="shared" ref="D19" si="1">C19-B19</f>
        <v>0</v>
      </c>
    </row>
    <row r="20" spans="1:26" ht="15.5" x14ac:dyDescent="0.35">
      <c r="A20" s="70" t="s">
        <v>67</v>
      </c>
      <c r="B20" s="87"/>
      <c r="C20" s="88"/>
      <c r="D20" s="35" t="s">
        <v>68</v>
      </c>
    </row>
    <row r="21" spans="1:26" ht="64.5" customHeight="1" x14ac:dyDescent="0.35">
      <c r="A21" s="89" t="s">
        <v>69</v>
      </c>
      <c r="B21" s="90"/>
      <c r="C21" s="90"/>
      <c r="D21" s="90"/>
      <c r="E21" s="90"/>
      <c r="F21" s="90"/>
      <c r="G21" s="90"/>
      <c r="H21" s="91"/>
      <c r="I21" s="36"/>
      <c r="J21" s="36"/>
      <c r="K21" s="36"/>
      <c r="L21" s="36"/>
      <c r="M21" s="36"/>
      <c r="N21" s="36"/>
      <c r="O21" s="36"/>
      <c r="P21" s="36"/>
      <c r="Q21" s="36"/>
    </row>
    <row r="22" spans="1:26" ht="15.75" customHeight="1" x14ac:dyDescent="0.35">
      <c r="A22" s="37"/>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7:H8"/>
    <mergeCell ref="B20:C20"/>
    <mergeCell ref="A21:H21"/>
    <mergeCell ref="B2:G2"/>
    <mergeCell ref="B3:G3"/>
    <mergeCell ref="B4:G4"/>
    <mergeCell ref="B5:C5"/>
    <mergeCell ref="D5:H6"/>
  </mergeCells>
  <conditionalFormatting sqref="B5:B6">
    <cfRule type="containsText" dxfId="29" priority="1" operator="containsText" text="Completed successfully">
      <formula>NOT(ISERROR(SEARCH(("Completed successfully"),(B5))))</formula>
    </cfRule>
    <cfRule type="containsText" dxfId="28"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'Pick lists &amp; Vlookup'!$A$21:$A$22</xm:f>
          </x14:formula1>
          <xm:sqref>B20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81640625" customWidth="1"/>
  </cols>
  <sheetData>
    <row r="1" spans="1:17" ht="21" x14ac:dyDescent="0.5">
      <c r="A1" s="22" t="s">
        <v>20</v>
      </c>
    </row>
    <row r="2" spans="1:17" ht="14.5" x14ac:dyDescent="0.35">
      <c r="A2" s="23" t="s">
        <v>7</v>
      </c>
      <c r="B2" s="92">
        <f>Overview!C11</f>
        <v>45748</v>
      </c>
      <c r="C2" s="73"/>
      <c r="D2" s="73"/>
      <c r="E2" s="73"/>
      <c r="F2" s="73"/>
      <c r="G2" s="74"/>
    </row>
    <row r="3" spans="1:17" ht="14.5" x14ac:dyDescent="0.35">
      <c r="A3" s="24" t="s">
        <v>50</v>
      </c>
      <c r="B3" s="93">
        <f>Overview!C12</f>
        <v>0</v>
      </c>
      <c r="C3" s="73"/>
      <c r="D3" s="73"/>
      <c r="E3" s="73"/>
      <c r="F3" s="73"/>
      <c r="G3" s="74"/>
    </row>
    <row r="4" spans="1:17" ht="14.5" x14ac:dyDescent="0.35">
      <c r="A4" s="23" t="s">
        <v>10</v>
      </c>
      <c r="B4" s="93" t="e">
        <f>Overview!C13</f>
        <v>#N/A</v>
      </c>
      <c r="C4" s="73"/>
      <c r="D4" s="73"/>
      <c r="E4" s="73"/>
      <c r="F4" s="73"/>
      <c r="G4" s="74"/>
    </row>
    <row r="5" spans="1:17" ht="14.25" customHeight="1" x14ac:dyDescent="0.35">
      <c r="A5" s="25" t="s">
        <v>51</v>
      </c>
      <c r="B5" s="94" t="str">
        <f>IF(OR(ISBLANK(B10),ISBLANK(C10),ISBLANK(B11),ISBLANK(C11),ISBLANK(B12),ISBLANK(C12),ISBLANK(B13),ISBLANK(C13)),"Data Missing", "Completed Successfully")</f>
        <v>Data Missing</v>
      </c>
      <c r="C5" s="74"/>
      <c r="D5" s="95" t="s">
        <v>52</v>
      </c>
      <c r="E5" s="79"/>
      <c r="F5" s="79"/>
      <c r="G5" s="79"/>
      <c r="H5" s="79"/>
    </row>
    <row r="6" spans="1:17" ht="14.5" x14ac:dyDescent="0.35">
      <c r="B6" s="26"/>
      <c r="C6" s="26"/>
      <c r="D6" s="79"/>
      <c r="E6" s="79"/>
      <c r="F6" s="79"/>
      <c r="G6" s="79"/>
      <c r="H6" s="79"/>
    </row>
    <row r="7" spans="1:17" ht="18" customHeight="1" x14ac:dyDescent="0.45">
      <c r="A7" s="86" t="s">
        <v>53</v>
      </c>
      <c r="B7" s="79"/>
      <c r="C7" s="79"/>
      <c r="D7" s="79"/>
      <c r="E7" s="79"/>
      <c r="F7" s="79"/>
      <c r="G7" s="79"/>
      <c r="H7" s="79"/>
      <c r="I7" s="27"/>
    </row>
    <row r="8" spans="1:17" ht="18.5" x14ac:dyDescent="0.45">
      <c r="A8" s="79"/>
      <c r="B8" s="79"/>
      <c r="C8" s="79"/>
      <c r="D8" s="79"/>
      <c r="E8" s="79"/>
      <c r="F8" s="79"/>
      <c r="G8" s="79"/>
      <c r="H8" s="79"/>
      <c r="I8" s="28"/>
    </row>
    <row r="9" spans="1:17" ht="31" x14ac:dyDescent="0.35">
      <c r="A9" s="29" t="s">
        <v>54</v>
      </c>
      <c r="B9" s="30" t="s">
        <v>55</v>
      </c>
      <c r="C9" s="29" t="s">
        <v>56</v>
      </c>
      <c r="D9" s="29" t="s">
        <v>57</v>
      </c>
      <c r="E9" s="31"/>
      <c r="F9" s="31"/>
      <c r="G9" s="31"/>
      <c r="H9" s="31"/>
    </row>
    <row r="10" spans="1:17" ht="15.5" x14ac:dyDescent="0.35">
      <c r="A10" s="32" t="s">
        <v>70</v>
      </c>
      <c r="B10" s="33"/>
      <c r="C10" s="34"/>
      <c r="D10" s="32">
        <f t="shared" ref="D10:D13" si="0">C10-B10</f>
        <v>0</v>
      </c>
      <c r="E10" s="31"/>
      <c r="F10" s="31"/>
      <c r="G10" s="31"/>
      <c r="H10" s="31"/>
    </row>
    <row r="11" spans="1:17" ht="15.5" x14ac:dyDescent="0.35">
      <c r="A11" s="32" t="s">
        <v>71</v>
      </c>
      <c r="B11" s="33"/>
      <c r="C11" s="34"/>
      <c r="D11" s="32">
        <f t="shared" si="0"/>
        <v>0</v>
      </c>
      <c r="E11" s="31"/>
      <c r="F11" s="39"/>
      <c r="G11" s="31"/>
      <c r="H11" s="31"/>
    </row>
    <row r="12" spans="1:17" ht="15.5" x14ac:dyDescent="0.35">
      <c r="A12" s="32" t="s">
        <v>72</v>
      </c>
      <c r="B12" s="33"/>
      <c r="C12" s="34"/>
      <c r="D12" s="32">
        <f t="shared" si="0"/>
        <v>0</v>
      </c>
      <c r="E12" s="31"/>
      <c r="F12" s="31"/>
      <c r="G12" s="31"/>
      <c r="H12" s="31"/>
    </row>
    <row r="13" spans="1:17" ht="15.5" x14ac:dyDescent="0.35">
      <c r="A13" s="32" t="s">
        <v>73</v>
      </c>
      <c r="B13" s="33"/>
      <c r="C13" s="34"/>
      <c r="D13" s="32">
        <f t="shared" si="0"/>
        <v>0</v>
      </c>
      <c r="E13" s="31"/>
      <c r="F13" s="31"/>
      <c r="G13" s="31"/>
      <c r="H13" s="31"/>
    </row>
    <row r="15" spans="1:17" ht="15.5" x14ac:dyDescent="0.35">
      <c r="A15" s="70" t="s">
        <v>67</v>
      </c>
      <c r="B15" s="87"/>
      <c r="C15" s="88"/>
      <c r="D15" s="35" t="s">
        <v>68</v>
      </c>
    </row>
    <row r="16" spans="1:17" ht="64.5" customHeight="1" x14ac:dyDescent="0.35">
      <c r="A16" s="89" t="s">
        <v>69</v>
      </c>
      <c r="B16" s="90"/>
      <c r="C16" s="90"/>
      <c r="D16" s="90"/>
      <c r="E16" s="90"/>
      <c r="F16" s="90"/>
      <c r="G16" s="90"/>
      <c r="H16" s="91"/>
      <c r="I16" s="36"/>
      <c r="J16" s="36"/>
      <c r="K16" s="36"/>
      <c r="L16" s="36"/>
      <c r="M16" s="36"/>
      <c r="N16" s="36"/>
      <c r="O16" s="36"/>
      <c r="P16" s="36"/>
      <c r="Q16" s="36"/>
    </row>
    <row r="17" spans="1:26" ht="14.5" x14ac:dyDescent="0.35">
      <c r="A17" s="37"/>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4.5" x14ac:dyDescent="0.3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4.5" x14ac:dyDescent="0.3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4.5" x14ac:dyDescent="0.3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x14ac:dyDescent="0.3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x14ac:dyDescent="0.3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7:H8"/>
    <mergeCell ref="B15:C15"/>
    <mergeCell ref="A16:H16"/>
    <mergeCell ref="B2:G2"/>
    <mergeCell ref="B3:G3"/>
    <mergeCell ref="B4:G4"/>
    <mergeCell ref="B5:C5"/>
    <mergeCell ref="D5:H6"/>
  </mergeCells>
  <conditionalFormatting sqref="B5:B6">
    <cfRule type="containsText" dxfId="27" priority="1" operator="containsText" text="Completed successfully">
      <formula>NOT(ISERROR(SEARCH(("Completed successfully"),(B5))))</formula>
    </cfRule>
    <cfRule type="containsText" dxfId="26"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'Pick lists &amp; Vlookup'!$A$21:$A$22</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9"/>
  <sheetViews>
    <sheetView workbookViewId="0">
      <selection activeCell="D19" sqref="D19"/>
    </sheetView>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26" ht="21" x14ac:dyDescent="0.5">
      <c r="A1" s="22" t="s">
        <v>74</v>
      </c>
    </row>
    <row r="2" spans="1:26" ht="14.5" x14ac:dyDescent="0.35">
      <c r="A2" s="23" t="s">
        <v>7</v>
      </c>
      <c r="B2" s="92">
        <f>Overview!C11</f>
        <v>45748</v>
      </c>
      <c r="C2" s="73"/>
      <c r="D2" s="73"/>
      <c r="E2" s="73"/>
      <c r="F2" s="73"/>
      <c r="G2" s="74"/>
    </row>
    <row r="3" spans="1:26" ht="14.5" x14ac:dyDescent="0.35">
      <c r="A3" s="24" t="s">
        <v>50</v>
      </c>
      <c r="B3" s="93">
        <f>Overview!C12</f>
        <v>0</v>
      </c>
      <c r="C3" s="73"/>
      <c r="D3" s="73"/>
      <c r="E3" s="73"/>
      <c r="F3" s="73"/>
      <c r="G3" s="74"/>
    </row>
    <row r="4" spans="1:26" ht="14.5" x14ac:dyDescent="0.35">
      <c r="A4" s="23" t="s">
        <v>10</v>
      </c>
      <c r="B4" s="93" t="e">
        <f>Overview!C13</f>
        <v>#N/A</v>
      </c>
      <c r="C4" s="73"/>
      <c r="D4" s="73"/>
      <c r="E4" s="73"/>
      <c r="F4" s="73"/>
      <c r="G4" s="74"/>
    </row>
    <row r="5" spans="1:26" ht="14.25" customHeight="1" x14ac:dyDescent="0.35">
      <c r="A5" s="25" t="s">
        <v>51</v>
      </c>
      <c r="B5" s="94" t="str">
        <f>IF(OR(ISBLANK(B10),ISBLANK(C10),ISBLANK(#REF!),ISBLANK(#REF!),ISBLANK(#REF!),ISBLANK(#REF!),ISBLANK(#REF!),ISBLANK(#REF!),ISBLANK(#REF!),ISBLANK(#REF!),ISBLANK(#REF!),ISBLANK(#REF!),ISBLANK(#REF!),ISBLANK(#REF!),ISBLANK(#REF!),ISBLANK(#REF!),ISBLANK(#REF!),ISBLANK(#REF!)),"Data Missing", "Completed Successfully")</f>
        <v>Data Missing</v>
      </c>
      <c r="C5" s="74"/>
      <c r="D5" s="95" t="s">
        <v>52</v>
      </c>
      <c r="E5" s="79"/>
      <c r="F5" s="79"/>
      <c r="G5" s="79"/>
      <c r="H5" s="79"/>
    </row>
    <row r="6" spans="1:26" ht="14.5" x14ac:dyDescent="0.35">
      <c r="B6" s="26"/>
      <c r="C6" s="26"/>
      <c r="D6" s="79"/>
      <c r="E6" s="79"/>
      <c r="F6" s="79"/>
      <c r="G6" s="79"/>
      <c r="H6" s="79"/>
    </row>
    <row r="7" spans="1:26" ht="18" customHeight="1" x14ac:dyDescent="0.45">
      <c r="A7" s="86" t="s">
        <v>53</v>
      </c>
      <c r="B7" s="79"/>
      <c r="C7" s="79"/>
      <c r="D7" s="79"/>
      <c r="E7" s="79"/>
      <c r="F7" s="79"/>
      <c r="G7" s="79"/>
      <c r="H7" s="79"/>
      <c r="I7" s="27"/>
    </row>
    <row r="8" spans="1:26" ht="18.5" x14ac:dyDescent="0.45">
      <c r="A8" s="79"/>
      <c r="B8" s="79"/>
      <c r="C8" s="79"/>
      <c r="D8" s="79"/>
      <c r="E8" s="79"/>
      <c r="F8" s="79"/>
      <c r="G8" s="79"/>
      <c r="H8" s="79"/>
      <c r="I8" s="28"/>
    </row>
    <row r="9" spans="1:26" ht="31" x14ac:dyDescent="0.35">
      <c r="A9" s="29" t="s">
        <v>54</v>
      </c>
      <c r="B9" s="30" t="s">
        <v>55</v>
      </c>
      <c r="C9" s="29" t="s">
        <v>56</v>
      </c>
      <c r="D9" s="29" t="s">
        <v>57</v>
      </c>
      <c r="E9" s="31"/>
      <c r="F9" s="31"/>
      <c r="G9" s="31"/>
      <c r="H9" s="31"/>
    </row>
    <row r="10" spans="1:26" ht="15.5" x14ac:dyDescent="0.35">
      <c r="A10" s="32" t="s">
        <v>75</v>
      </c>
      <c r="B10" s="33"/>
      <c r="C10" s="34"/>
      <c r="D10" s="32">
        <f t="shared" ref="D10" si="0">C10-B10</f>
        <v>0</v>
      </c>
      <c r="E10" s="31"/>
      <c r="F10" s="31"/>
      <c r="G10" s="31"/>
      <c r="H10" s="31"/>
    </row>
    <row r="12" spans="1:26" ht="15.5" x14ac:dyDescent="0.35">
      <c r="A12" s="40" t="s">
        <v>67</v>
      </c>
      <c r="B12" s="96"/>
      <c r="C12" s="74"/>
      <c r="D12" s="35" t="s">
        <v>68</v>
      </c>
    </row>
    <row r="13" spans="1:26" ht="64.5" customHeight="1" x14ac:dyDescent="0.35">
      <c r="A13" s="89" t="s">
        <v>69</v>
      </c>
      <c r="B13" s="90"/>
      <c r="C13" s="90"/>
      <c r="D13" s="90"/>
      <c r="E13" s="90"/>
      <c r="F13" s="90"/>
      <c r="G13" s="90"/>
      <c r="H13" s="91"/>
      <c r="I13" s="36"/>
      <c r="J13" s="36"/>
      <c r="K13" s="36"/>
      <c r="L13" s="36"/>
      <c r="M13" s="36"/>
      <c r="N13" s="36"/>
      <c r="O13" s="36"/>
      <c r="P13" s="36"/>
      <c r="Q13" s="36"/>
    </row>
    <row r="14" spans="1:26" ht="14.5" x14ac:dyDescent="0.35">
      <c r="A14" s="37"/>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ht="14.5" x14ac:dyDescent="0.3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ht="14.5" x14ac:dyDescent="0.3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ht="14.5" x14ac:dyDescent="0.3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4.5" x14ac:dyDescent="0.3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4.5" x14ac:dyDescent="0.3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5.75" customHeight="1" x14ac:dyDescent="0.3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x14ac:dyDescent="0.3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x14ac:dyDescent="0.3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sheetData>
  <mergeCells count="8">
    <mergeCell ref="A7:H8"/>
    <mergeCell ref="B12:C12"/>
    <mergeCell ref="A13:H13"/>
    <mergeCell ref="B2:G2"/>
    <mergeCell ref="B3:G3"/>
    <mergeCell ref="B4:G4"/>
    <mergeCell ref="B5:C5"/>
    <mergeCell ref="D5:H6"/>
  </mergeCells>
  <conditionalFormatting sqref="B5:B6">
    <cfRule type="containsText" dxfId="25" priority="1" operator="containsText" text="Completed successfully">
      <formula>NOT(ISERROR(SEARCH(("Completed successfully"),(B5))))</formula>
    </cfRule>
    <cfRule type="containsText" dxfId="24"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'Pick lists &amp; Vlookup'!$A$21:$A$22</xm:f>
          </x14:formula1>
          <xm:sqref>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8"/>
  <sheetViews>
    <sheetView workbookViewId="0"/>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26" ht="21" x14ac:dyDescent="0.5">
      <c r="A1" s="22" t="s">
        <v>25</v>
      </c>
    </row>
    <row r="2" spans="1:26" ht="14.5" x14ac:dyDescent="0.35">
      <c r="A2" s="23" t="s">
        <v>7</v>
      </c>
      <c r="B2" s="92">
        <f>Overview!C11</f>
        <v>45748</v>
      </c>
      <c r="C2" s="73"/>
      <c r="D2" s="73"/>
      <c r="E2" s="73"/>
      <c r="F2" s="73"/>
      <c r="G2" s="74"/>
    </row>
    <row r="3" spans="1:26" ht="14.5" x14ac:dyDescent="0.35">
      <c r="A3" s="24" t="s">
        <v>50</v>
      </c>
      <c r="B3" s="93">
        <f>Overview!C12</f>
        <v>0</v>
      </c>
      <c r="C3" s="73"/>
      <c r="D3" s="73"/>
      <c r="E3" s="73"/>
      <c r="F3" s="73"/>
      <c r="G3" s="74"/>
    </row>
    <row r="4" spans="1:26" ht="14.5" x14ac:dyDescent="0.35">
      <c r="A4" s="23" t="s">
        <v>10</v>
      </c>
      <c r="B4" s="93" t="e">
        <f>Overview!C13</f>
        <v>#N/A</v>
      </c>
      <c r="C4" s="73"/>
      <c r="D4" s="73"/>
      <c r="E4" s="73"/>
      <c r="F4" s="73"/>
      <c r="G4" s="74"/>
    </row>
    <row r="5" spans="1:26" ht="14.25" customHeight="1" x14ac:dyDescent="0.35">
      <c r="A5" s="25" t="s">
        <v>51</v>
      </c>
      <c r="B5" s="94" t="str">
        <f>IF(OR(ISBLANK(B10),ISBLANK(C10),ISBLANK(B11),ISBLANK(C11),ISBLANK(B12),ISBLANK(C12),ISBLANK(#REF!),ISBLANK(#REF!),ISBLANK(#REF!),ISBLANK(#REF!),ISBLANK(#REF!),ISBLANK(#REF!),ISBLANK(#REF!),ISBLANK(#REF!),ISBLANK(#REF!),ISBLANK(#REF!),ISBLANK(#REF!),ISBLANK(#REF!)),"Data Missing", "Completed Successfully")</f>
        <v>Data Missing</v>
      </c>
      <c r="C5" s="74"/>
      <c r="D5" s="95" t="s">
        <v>52</v>
      </c>
      <c r="E5" s="79"/>
      <c r="F5" s="79"/>
      <c r="G5" s="79"/>
      <c r="H5" s="79"/>
    </row>
    <row r="6" spans="1:26" ht="14.5" x14ac:dyDescent="0.35">
      <c r="B6" s="26"/>
      <c r="C6" s="26"/>
      <c r="D6" s="79"/>
      <c r="E6" s="79"/>
      <c r="F6" s="79"/>
      <c r="G6" s="79"/>
      <c r="H6" s="79"/>
    </row>
    <row r="7" spans="1:26" ht="18" customHeight="1" x14ac:dyDescent="0.45">
      <c r="A7" s="86" t="s">
        <v>53</v>
      </c>
      <c r="B7" s="79"/>
      <c r="C7" s="79"/>
      <c r="D7" s="79"/>
      <c r="E7" s="79"/>
      <c r="F7" s="79"/>
      <c r="G7" s="79"/>
      <c r="H7" s="79"/>
      <c r="I7" s="27"/>
    </row>
    <row r="8" spans="1:26" ht="18.5" x14ac:dyDescent="0.45">
      <c r="A8" s="79"/>
      <c r="B8" s="79"/>
      <c r="C8" s="79"/>
      <c r="D8" s="79"/>
      <c r="E8" s="79"/>
      <c r="F8" s="79"/>
      <c r="G8" s="79"/>
      <c r="H8" s="79"/>
      <c r="I8" s="28"/>
    </row>
    <row r="9" spans="1:26" ht="31" x14ac:dyDescent="0.35">
      <c r="A9" s="29" t="s">
        <v>54</v>
      </c>
      <c r="B9" s="30" t="s">
        <v>55</v>
      </c>
      <c r="C9" s="29" t="s">
        <v>56</v>
      </c>
      <c r="D9" s="29" t="s">
        <v>57</v>
      </c>
      <c r="E9" s="31"/>
      <c r="F9" s="31"/>
      <c r="G9" s="31"/>
      <c r="H9" s="31"/>
    </row>
    <row r="10" spans="1:26" ht="15.5" x14ac:dyDescent="0.35">
      <c r="A10" s="32" t="s">
        <v>76</v>
      </c>
      <c r="B10" s="33"/>
      <c r="C10" s="34"/>
      <c r="D10" s="32">
        <f t="shared" ref="D10:D12" si="0">C10-B10</f>
        <v>0</v>
      </c>
      <c r="E10" s="31"/>
      <c r="F10" s="31"/>
      <c r="G10" s="31"/>
      <c r="H10" s="31"/>
    </row>
    <row r="11" spans="1:26" ht="15.5" x14ac:dyDescent="0.35">
      <c r="A11" s="32" t="s">
        <v>77</v>
      </c>
      <c r="B11" s="33"/>
      <c r="C11" s="34"/>
      <c r="D11" s="32">
        <f t="shared" si="0"/>
        <v>0</v>
      </c>
      <c r="E11" s="31"/>
      <c r="F11" s="31"/>
      <c r="G11" s="31"/>
      <c r="H11" s="31"/>
    </row>
    <row r="12" spans="1:26" ht="15.5" x14ac:dyDescent="0.35">
      <c r="A12" s="32" t="s">
        <v>78</v>
      </c>
      <c r="B12" s="33"/>
      <c r="C12" s="34"/>
      <c r="D12" s="32">
        <f t="shared" si="0"/>
        <v>0</v>
      </c>
      <c r="E12" s="31"/>
      <c r="F12" s="31"/>
      <c r="G12" s="31"/>
      <c r="H12" s="31"/>
    </row>
    <row r="14" spans="1:26" ht="15.5" x14ac:dyDescent="0.35">
      <c r="A14" s="40" t="s">
        <v>67</v>
      </c>
      <c r="B14" s="96"/>
      <c r="C14" s="74"/>
      <c r="D14" s="35" t="s">
        <v>68</v>
      </c>
    </row>
    <row r="15" spans="1:26" ht="64.5" customHeight="1" x14ac:dyDescent="0.35">
      <c r="A15" s="89" t="s">
        <v>69</v>
      </c>
      <c r="B15" s="90"/>
      <c r="C15" s="90"/>
      <c r="D15" s="90"/>
      <c r="E15" s="90"/>
      <c r="F15" s="90"/>
      <c r="G15" s="90"/>
      <c r="H15" s="91"/>
      <c r="I15" s="36"/>
      <c r="J15" s="36"/>
      <c r="K15" s="36"/>
      <c r="L15" s="36"/>
      <c r="M15" s="36"/>
      <c r="N15" s="36"/>
      <c r="O15" s="36"/>
      <c r="P15" s="36"/>
      <c r="Q15" s="36"/>
    </row>
    <row r="16" spans="1:26" ht="14.25" customHeight="1" x14ac:dyDescent="0.35">
      <c r="A16" s="37"/>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ht="14.5" x14ac:dyDescent="0.3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4.5" x14ac:dyDescent="0.3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5.75" customHeight="1" x14ac:dyDescent="0.3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5.75" customHeight="1" x14ac:dyDescent="0.3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x14ac:dyDescent="0.3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x14ac:dyDescent="0.3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row r="60" spans="1:26" ht="15.75" customHeight="1" x14ac:dyDescent="0.35"/>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sheetData>
  <mergeCells count="8">
    <mergeCell ref="A7:H8"/>
    <mergeCell ref="B14:C14"/>
    <mergeCell ref="A15:H15"/>
    <mergeCell ref="B2:G2"/>
    <mergeCell ref="B3:G3"/>
    <mergeCell ref="B4:G4"/>
    <mergeCell ref="B5:C5"/>
    <mergeCell ref="D5:H6"/>
  </mergeCells>
  <conditionalFormatting sqref="B5:B6">
    <cfRule type="containsText" dxfId="23" priority="1" operator="containsText" text="Completed successfully">
      <formula>NOT(ISERROR(SEARCH(("Completed successfully"),(B5))))</formula>
    </cfRule>
    <cfRule type="containsText" dxfId="22"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'Pick lists &amp; Vlookup'!$A$21:$A$22</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17" ht="21" x14ac:dyDescent="0.5">
      <c r="A1" s="22" t="s">
        <v>27</v>
      </c>
    </row>
    <row r="2" spans="1:17" ht="14.5" x14ac:dyDescent="0.35">
      <c r="A2" s="23" t="s">
        <v>7</v>
      </c>
      <c r="B2" s="92">
        <f>Overview!C11</f>
        <v>45748</v>
      </c>
      <c r="C2" s="73"/>
      <c r="D2" s="73"/>
      <c r="E2" s="73"/>
      <c r="F2" s="73"/>
      <c r="G2" s="74"/>
    </row>
    <row r="3" spans="1:17" ht="14.5" x14ac:dyDescent="0.35">
      <c r="A3" s="24" t="s">
        <v>50</v>
      </c>
      <c r="B3" s="93">
        <f>Overview!C12</f>
        <v>0</v>
      </c>
      <c r="C3" s="73"/>
      <c r="D3" s="73"/>
      <c r="E3" s="73"/>
      <c r="F3" s="73"/>
      <c r="G3" s="74"/>
    </row>
    <row r="4" spans="1:17" ht="14.5" x14ac:dyDescent="0.35">
      <c r="A4" s="23" t="s">
        <v>10</v>
      </c>
      <c r="B4" s="93" t="e">
        <f>Overview!C13</f>
        <v>#N/A</v>
      </c>
      <c r="C4" s="73"/>
      <c r="D4" s="73"/>
      <c r="E4" s="73"/>
      <c r="F4" s="73"/>
      <c r="G4" s="74"/>
    </row>
    <row r="5" spans="1:17" ht="14.25" customHeight="1" x14ac:dyDescent="0.35">
      <c r="A5" s="25" t="s">
        <v>51</v>
      </c>
      <c r="B5" s="94" t="str">
        <f>IF(OR(ISBLANK(B10),ISBLANK(C10),ISBLANK(B11),ISBLANK(C11),ISBLANK(B12),ISBLANK(C12),ISBLANK(B13),ISBLANK(C13),ISBLANK(#REF!),ISBLANK(#REF!),ISBLANK(#REF!),ISBLANK(#REF!),ISBLANK(#REF!),ISBLANK(#REF!),ISBLANK(#REF!),ISBLANK(#REF!),ISBLANK(#REF!),ISBLANK(#REF!)),"Data Missing", "Completed Successfully")</f>
        <v>Data Missing</v>
      </c>
      <c r="C5" s="74"/>
      <c r="D5" s="95" t="s">
        <v>52</v>
      </c>
      <c r="E5" s="79"/>
      <c r="F5" s="79"/>
      <c r="G5" s="79"/>
      <c r="H5" s="79"/>
    </row>
    <row r="6" spans="1:17" ht="14.5" x14ac:dyDescent="0.35">
      <c r="B6" s="26"/>
      <c r="C6" s="26"/>
      <c r="D6" s="79"/>
      <c r="E6" s="79"/>
      <c r="F6" s="79"/>
      <c r="G6" s="79"/>
      <c r="H6" s="79"/>
    </row>
    <row r="7" spans="1:17" ht="18" customHeight="1" x14ac:dyDescent="0.45">
      <c r="A7" s="86" t="s">
        <v>53</v>
      </c>
      <c r="B7" s="79"/>
      <c r="C7" s="79"/>
      <c r="D7" s="79"/>
      <c r="E7" s="79"/>
      <c r="F7" s="79"/>
      <c r="G7" s="79"/>
      <c r="H7" s="79"/>
      <c r="I7" s="27"/>
    </row>
    <row r="8" spans="1:17" ht="18.5" x14ac:dyDescent="0.45">
      <c r="A8" s="79"/>
      <c r="B8" s="79"/>
      <c r="C8" s="79"/>
      <c r="D8" s="79"/>
      <c r="E8" s="79"/>
      <c r="F8" s="79"/>
      <c r="G8" s="79"/>
      <c r="H8" s="79"/>
      <c r="I8" s="28"/>
    </row>
    <row r="9" spans="1:17" ht="31" x14ac:dyDescent="0.35">
      <c r="A9" s="29" t="s">
        <v>54</v>
      </c>
      <c r="B9" s="30" t="s">
        <v>55</v>
      </c>
      <c r="C9" s="29" t="s">
        <v>56</v>
      </c>
      <c r="D9" s="29" t="s">
        <v>57</v>
      </c>
      <c r="E9" s="31"/>
      <c r="F9" s="31"/>
      <c r="G9" s="31"/>
      <c r="H9" s="31"/>
    </row>
    <row r="10" spans="1:17" ht="15.5" x14ac:dyDescent="0.35">
      <c r="A10" s="32" t="s">
        <v>79</v>
      </c>
      <c r="B10" s="33"/>
      <c r="C10" s="34"/>
      <c r="D10" s="32">
        <f t="shared" ref="D10:D13" si="0">C10-B10</f>
        <v>0</v>
      </c>
      <c r="E10" s="31"/>
      <c r="F10" s="31"/>
      <c r="G10" s="31"/>
      <c r="H10" s="31"/>
    </row>
    <row r="11" spans="1:17" ht="15.5" x14ac:dyDescent="0.35">
      <c r="A11" s="32" t="s">
        <v>80</v>
      </c>
      <c r="B11" s="33"/>
      <c r="C11" s="34"/>
      <c r="D11" s="32">
        <f t="shared" si="0"/>
        <v>0</v>
      </c>
      <c r="E11" s="31"/>
      <c r="F11" s="31"/>
      <c r="G11" s="31"/>
      <c r="H11" s="31"/>
    </row>
    <row r="12" spans="1:17" ht="15.5" x14ac:dyDescent="0.35">
      <c r="A12" s="32" t="s">
        <v>81</v>
      </c>
      <c r="B12" s="33"/>
      <c r="C12" s="34"/>
      <c r="D12" s="32">
        <f t="shared" si="0"/>
        <v>0</v>
      </c>
      <c r="E12" s="31"/>
      <c r="F12" s="31"/>
      <c r="G12" s="31"/>
      <c r="H12" s="31"/>
    </row>
    <row r="13" spans="1:17" ht="15.5" x14ac:dyDescent="0.35">
      <c r="A13" s="32" t="s">
        <v>82</v>
      </c>
      <c r="B13" s="33"/>
      <c r="C13" s="34"/>
      <c r="D13" s="32">
        <f t="shared" si="0"/>
        <v>0</v>
      </c>
      <c r="E13" s="31"/>
      <c r="F13" s="31"/>
      <c r="G13" s="31"/>
      <c r="H13" s="31"/>
    </row>
    <row r="15" spans="1:17" ht="15.5" x14ac:dyDescent="0.35">
      <c r="A15" s="40" t="s">
        <v>67</v>
      </c>
      <c r="B15" s="96"/>
      <c r="C15" s="74"/>
      <c r="D15" s="35" t="s">
        <v>68</v>
      </c>
    </row>
    <row r="16" spans="1:17" ht="64.5" customHeight="1" x14ac:dyDescent="0.35">
      <c r="A16" s="89" t="s">
        <v>69</v>
      </c>
      <c r="B16" s="90"/>
      <c r="C16" s="90"/>
      <c r="D16" s="90"/>
      <c r="E16" s="90"/>
      <c r="F16" s="90"/>
      <c r="G16" s="90"/>
      <c r="H16" s="91"/>
      <c r="I16" s="36"/>
      <c r="J16" s="36"/>
      <c r="K16" s="36"/>
      <c r="L16" s="36"/>
      <c r="M16" s="36"/>
      <c r="N16" s="36"/>
      <c r="O16" s="36"/>
      <c r="P16" s="36"/>
      <c r="Q16" s="36"/>
    </row>
    <row r="17" spans="1:26" ht="14.5" x14ac:dyDescent="0.35">
      <c r="A17" s="37"/>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4.5" x14ac:dyDescent="0.3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4.5" x14ac:dyDescent="0.3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4.5" x14ac:dyDescent="0.3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x14ac:dyDescent="0.3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x14ac:dyDescent="0.3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7:H8"/>
    <mergeCell ref="B15:C15"/>
    <mergeCell ref="A16:H16"/>
    <mergeCell ref="B2:G2"/>
    <mergeCell ref="B3:G3"/>
    <mergeCell ref="B4:G4"/>
    <mergeCell ref="B5:C5"/>
    <mergeCell ref="D5:H6"/>
  </mergeCells>
  <conditionalFormatting sqref="B5:B6">
    <cfRule type="containsText" dxfId="21" priority="1" operator="containsText" text="Completed successfully">
      <formula>NOT(ISERROR(SEARCH(("Completed successfully"),(B5))))</formula>
    </cfRule>
    <cfRule type="containsText" dxfId="20"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'Pick lists &amp; Vlookup'!$A$21:$A$22</xm:f>
          </x14:formula1>
          <xm:sqref>B15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26" ht="21" x14ac:dyDescent="0.5">
      <c r="A1" s="22" t="s">
        <v>29</v>
      </c>
    </row>
    <row r="2" spans="1:26" ht="14.5" x14ac:dyDescent="0.35">
      <c r="A2" s="23" t="s">
        <v>7</v>
      </c>
      <c r="B2" s="92">
        <f>Overview!C11</f>
        <v>45748</v>
      </c>
      <c r="C2" s="73"/>
      <c r="D2" s="73"/>
      <c r="E2" s="73"/>
      <c r="F2" s="73"/>
      <c r="G2" s="74"/>
    </row>
    <row r="3" spans="1:26" ht="14.5" x14ac:dyDescent="0.35">
      <c r="A3" s="24" t="s">
        <v>50</v>
      </c>
      <c r="B3" s="93">
        <f>Overview!C12</f>
        <v>0</v>
      </c>
      <c r="C3" s="73"/>
      <c r="D3" s="73"/>
      <c r="E3" s="73"/>
      <c r="F3" s="73"/>
      <c r="G3" s="74"/>
    </row>
    <row r="4" spans="1:26" ht="14.5" x14ac:dyDescent="0.35">
      <c r="A4" s="23" t="s">
        <v>10</v>
      </c>
      <c r="B4" s="93" t="e">
        <f>Overview!C13</f>
        <v>#N/A</v>
      </c>
      <c r="C4" s="73"/>
      <c r="D4" s="73"/>
      <c r="E4" s="73"/>
      <c r="F4" s="73"/>
      <c r="G4" s="74"/>
    </row>
    <row r="5" spans="1:26" ht="14.25" customHeight="1" x14ac:dyDescent="0.35">
      <c r="A5" s="25" t="s">
        <v>51</v>
      </c>
      <c r="B5" s="94" t="str">
        <f>IF(OR(ISBLANK(B10),ISBLANK(C10),ISBLANK(#REF!),ISBLANK(#REF!),ISBLANK(#REF!),ISBLANK(#REF!),ISBLANK(#REF!),ISBLANK(#REF!),ISBLANK(#REF!),ISBLANK(#REF!),ISBLANK(#REF!),ISBLANK(#REF!),ISBLANK(#REF!),ISBLANK(#REF!),ISBLANK(#REF!),ISBLANK(#REF!),ISBLANK(#REF!),ISBLANK(#REF!)),"Data Missing", "Completed Successfully")</f>
        <v>Data Missing</v>
      </c>
      <c r="C5" s="74"/>
      <c r="D5" s="95" t="s">
        <v>52</v>
      </c>
      <c r="E5" s="79"/>
      <c r="F5" s="79"/>
      <c r="G5" s="79"/>
      <c r="H5" s="79"/>
    </row>
    <row r="6" spans="1:26" ht="14.5" x14ac:dyDescent="0.35">
      <c r="B6" s="26"/>
      <c r="C6" s="26"/>
      <c r="D6" s="79"/>
      <c r="E6" s="79"/>
      <c r="F6" s="79"/>
      <c r="G6" s="79"/>
      <c r="H6" s="79"/>
    </row>
    <row r="7" spans="1:26" ht="18" customHeight="1" x14ac:dyDescent="0.45">
      <c r="A7" s="86" t="s">
        <v>53</v>
      </c>
      <c r="B7" s="79"/>
      <c r="C7" s="79"/>
      <c r="D7" s="79"/>
      <c r="E7" s="79"/>
      <c r="F7" s="79"/>
      <c r="G7" s="79"/>
      <c r="H7" s="79"/>
      <c r="I7" s="27"/>
    </row>
    <row r="8" spans="1:26" ht="18.5" x14ac:dyDescent="0.45">
      <c r="A8" s="79"/>
      <c r="B8" s="79"/>
      <c r="C8" s="79"/>
      <c r="D8" s="79"/>
      <c r="E8" s="79"/>
      <c r="F8" s="79"/>
      <c r="G8" s="79"/>
      <c r="H8" s="79"/>
      <c r="I8" s="28"/>
    </row>
    <row r="9" spans="1:26" ht="31" x14ac:dyDescent="0.35">
      <c r="A9" s="29" t="s">
        <v>54</v>
      </c>
      <c r="B9" s="30" t="s">
        <v>55</v>
      </c>
      <c r="C9" s="29" t="s">
        <v>56</v>
      </c>
      <c r="D9" s="29" t="s">
        <v>57</v>
      </c>
      <c r="E9" s="31"/>
      <c r="F9" s="31"/>
      <c r="G9" s="31"/>
      <c r="H9" s="31"/>
    </row>
    <row r="10" spans="1:26" ht="15.5" x14ac:dyDescent="0.35">
      <c r="A10" s="32" t="s">
        <v>83</v>
      </c>
      <c r="B10" s="33"/>
      <c r="C10" s="34"/>
      <c r="D10" s="32">
        <f>C10-B10</f>
        <v>0</v>
      </c>
      <c r="E10" s="31"/>
      <c r="F10" s="31"/>
      <c r="G10" s="31"/>
      <c r="H10" s="31"/>
    </row>
    <row r="12" spans="1:26" ht="15.5" x14ac:dyDescent="0.35">
      <c r="A12" s="40" t="s">
        <v>67</v>
      </c>
      <c r="B12" s="96"/>
      <c r="C12" s="74"/>
      <c r="D12" s="35" t="s">
        <v>68</v>
      </c>
    </row>
    <row r="13" spans="1:26" ht="64.5" customHeight="1" x14ac:dyDescent="0.35">
      <c r="A13" s="89" t="s">
        <v>69</v>
      </c>
      <c r="B13" s="90"/>
      <c r="C13" s="90"/>
      <c r="D13" s="90"/>
      <c r="E13" s="90"/>
      <c r="F13" s="90"/>
      <c r="G13" s="90"/>
      <c r="H13" s="91"/>
      <c r="I13" s="36"/>
      <c r="J13" s="36"/>
      <c r="K13" s="36"/>
      <c r="L13" s="36"/>
      <c r="M13" s="36"/>
      <c r="N13" s="36"/>
      <c r="O13" s="36"/>
      <c r="P13" s="36"/>
      <c r="Q13" s="36"/>
    </row>
    <row r="14" spans="1:26" ht="14.5" x14ac:dyDescent="0.35">
      <c r="A14" s="37"/>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ht="14.5" x14ac:dyDescent="0.3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ht="14.5" x14ac:dyDescent="0.3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ht="14.5" x14ac:dyDescent="0.3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4.5" x14ac:dyDescent="0.3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4.5" x14ac:dyDescent="0.3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4.5" x14ac:dyDescent="0.3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x14ac:dyDescent="0.3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x14ac:dyDescent="0.3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7:H8"/>
    <mergeCell ref="B12:C12"/>
    <mergeCell ref="A13:H13"/>
    <mergeCell ref="B2:G2"/>
    <mergeCell ref="B3:G3"/>
    <mergeCell ref="B4:G4"/>
    <mergeCell ref="B5:C5"/>
    <mergeCell ref="D5:H6"/>
  </mergeCells>
  <conditionalFormatting sqref="B5:B6">
    <cfRule type="containsText" dxfId="19" priority="1" operator="containsText" text="Completed successfully">
      <formula>NOT(ISERROR(SEARCH(("Completed successfully"),(B5))))</formula>
    </cfRule>
    <cfRule type="containsText" dxfId="18"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'Pick lists &amp; Vlookup'!$A$21:$A$22</xm:f>
          </x14:formula1>
          <xm:sqref>B12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selection activeCell="K28" sqref="K28"/>
    </sheetView>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9" ht="21" x14ac:dyDescent="0.5">
      <c r="A1" s="22" t="s">
        <v>31</v>
      </c>
    </row>
    <row r="2" spans="1:9" ht="14.5" x14ac:dyDescent="0.35">
      <c r="A2" s="23" t="s">
        <v>7</v>
      </c>
      <c r="B2" s="92">
        <f>Overview!C11</f>
        <v>45748</v>
      </c>
      <c r="C2" s="73"/>
      <c r="D2" s="73"/>
      <c r="E2" s="73"/>
      <c r="F2" s="73"/>
      <c r="G2" s="74"/>
    </row>
    <row r="3" spans="1:9" ht="14.5" x14ac:dyDescent="0.35">
      <c r="A3" s="24" t="s">
        <v>50</v>
      </c>
      <c r="B3" s="93">
        <f>Overview!C12</f>
        <v>0</v>
      </c>
      <c r="C3" s="73"/>
      <c r="D3" s="73"/>
      <c r="E3" s="73"/>
      <c r="F3" s="73"/>
      <c r="G3" s="74"/>
    </row>
    <row r="4" spans="1:9" ht="14.5" x14ac:dyDescent="0.35">
      <c r="A4" s="23" t="s">
        <v>10</v>
      </c>
      <c r="B4" s="93" t="e">
        <f>Overview!C13</f>
        <v>#N/A</v>
      </c>
      <c r="C4" s="73"/>
      <c r="D4" s="73"/>
      <c r="E4" s="73"/>
      <c r="F4" s="73"/>
      <c r="G4" s="74"/>
    </row>
    <row r="5" spans="1:9" ht="14.25" customHeight="1" x14ac:dyDescent="0.35">
      <c r="A5" s="25" t="s">
        <v>51</v>
      </c>
      <c r="B5" s="94" t="str">
        <f>IF(OR(ISBLANK(B10),ISBLANK(C10),ISBLANK(B11),ISBLANK(C11),ISBLANK(B12),ISBLANK(C12),ISBLANK(B13),ISBLANK(C13),ISBLANK(B14),ISBLANK(C14),ISBLANK(B15),ISBLANK(C15),ISBLANK(B16),ISBLANK(C16),ISBLANK(#REF!),ISBLANK(#REF!),ISBLANK(#REF!),ISBLANK(#REF!)),"Data Missing", "Completed Successfully")</f>
        <v>Data Missing</v>
      </c>
      <c r="C5" s="74"/>
      <c r="D5" s="95" t="s">
        <v>52</v>
      </c>
      <c r="E5" s="79"/>
      <c r="F5" s="79"/>
      <c r="G5" s="79"/>
      <c r="H5" s="79"/>
    </row>
    <row r="6" spans="1:9" ht="14.5" x14ac:dyDescent="0.35">
      <c r="B6" s="26"/>
      <c r="C6" s="26"/>
      <c r="D6" s="79"/>
      <c r="E6" s="79"/>
      <c r="F6" s="79"/>
      <c r="G6" s="79"/>
      <c r="H6" s="79"/>
    </row>
    <row r="7" spans="1:9" ht="18" customHeight="1" x14ac:dyDescent="0.45">
      <c r="A7" s="86" t="s">
        <v>53</v>
      </c>
      <c r="B7" s="79"/>
      <c r="C7" s="79"/>
      <c r="D7" s="79"/>
      <c r="E7" s="79"/>
      <c r="F7" s="79"/>
      <c r="G7" s="79"/>
      <c r="H7" s="79"/>
      <c r="I7" s="27"/>
    </row>
    <row r="8" spans="1:9" ht="18.5" x14ac:dyDescent="0.45">
      <c r="A8" s="79"/>
      <c r="B8" s="79"/>
      <c r="C8" s="79"/>
      <c r="D8" s="79"/>
      <c r="E8" s="79"/>
      <c r="F8" s="79"/>
      <c r="G8" s="79"/>
      <c r="H8" s="79"/>
      <c r="I8" s="28"/>
    </row>
    <row r="9" spans="1:9" ht="31" x14ac:dyDescent="0.35">
      <c r="A9" s="29" t="s">
        <v>54</v>
      </c>
      <c r="B9" s="30" t="s">
        <v>55</v>
      </c>
      <c r="C9" s="29" t="s">
        <v>56</v>
      </c>
      <c r="D9" s="29" t="s">
        <v>57</v>
      </c>
      <c r="E9" s="31"/>
      <c r="F9" s="31"/>
      <c r="G9" s="31"/>
      <c r="H9" s="31"/>
    </row>
    <row r="10" spans="1:9" ht="15.5" x14ac:dyDescent="0.35">
      <c r="A10" s="32" t="s">
        <v>84</v>
      </c>
      <c r="B10" s="33"/>
      <c r="C10" s="34"/>
      <c r="D10" s="32">
        <f t="shared" ref="D10:D16" si="0">C10-B10</f>
        <v>0</v>
      </c>
      <c r="E10" s="31"/>
      <c r="F10" s="31"/>
      <c r="G10" s="31"/>
      <c r="H10" s="31"/>
    </row>
    <row r="11" spans="1:9" ht="15.5" x14ac:dyDescent="0.35">
      <c r="A11" s="32" t="s">
        <v>85</v>
      </c>
      <c r="B11" s="33"/>
      <c r="C11" s="34"/>
      <c r="D11" s="32">
        <f t="shared" si="0"/>
        <v>0</v>
      </c>
      <c r="E11" s="31"/>
      <c r="F11" s="31"/>
      <c r="G11" s="31"/>
      <c r="H11" s="31"/>
    </row>
    <row r="12" spans="1:9" ht="15.5" x14ac:dyDescent="0.35">
      <c r="A12" s="32" t="s">
        <v>86</v>
      </c>
      <c r="B12" s="33"/>
      <c r="C12" s="34"/>
      <c r="D12" s="32">
        <f t="shared" si="0"/>
        <v>0</v>
      </c>
      <c r="E12" s="31"/>
      <c r="F12" s="31"/>
      <c r="G12" s="31"/>
      <c r="H12" s="31"/>
    </row>
    <row r="13" spans="1:9" ht="15.5" x14ac:dyDescent="0.35">
      <c r="A13" s="32" t="s">
        <v>1499</v>
      </c>
      <c r="B13" s="33"/>
      <c r="C13" s="34"/>
      <c r="D13" s="32">
        <f t="shared" si="0"/>
        <v>0</v>
      </c>
      <c r="E13" s="31"/>
      <c r="F13" s="31"/>
      <c r="G13" s="31"/>
      <c r="H13" s="31"/>
    </row>
    <row r="14" spans="1:9" ht="15.5" x14ac:dyDescent="0.35">
      <c r="A14" s="32" t="s">
        <v>1500</v>
      </c>
      <c r="B14" s="33"/>
      <c r="C14" s="34"/>
      <c r="D14" s="32">
        <f t="shared" si="0"/>
        <v>0</v>
      </c>
      <c r="E14" s="31"/>
      <c r="F14" s="31"/>
      <c r="G14" s="31"/>
      <c r="H14" s="31"/>
    </row>
    <row r="15" spans="1:9" ht="15.5" x14ac:dyDescent="0.35">
      <c r="A15" s="32" t="s">
        <v>1501</v>
      </c>
      <c r="B15" s="33"/>
      <c r="C15" s="34"/>
      <c r="D15" s="32">
        <f t="shared" si="0"/>
        <v>0</v>
      </c>
      <c r="E15" s="31"/>
      <c r="F15" s="31"/>
      <c r="G15" s="31"/>
      <c r="H15" s="31"/>
    </row>
    <row r="16" spans="1:9" ht="15.5" x14ac:dyDescent="0.35">
      <c r="A16" s="32" t="s">
        <v>1502</v>
      </c>
      <c r="B16" s="33"/>
      <c r="C16" s="34"/>
      <c r="D16" s="32">
        <f t="shared" si="0"/>
        <v>0</v>
      </c>
      <c r="E16" s="31"/>
      <c r="F16" s="31"/>
      <c r="G16" s="31"/>
      <c r="H16" s="31"/>
    </row>
    <row r="17" spans="1:26" ht="15" customHeight="1" x14ac:dyDescent="0.35">
      <c r="A17" s="32" t="s">
        <v>1503</v>
      </c>
      <c r="B17" s="33"/>
      <c r="C17" s="34"/>
      <c r="D17" s="32">
        <f t="shared" ref="D17:D18" si="1">C17-B17</f>
        <v>0</v>
      </c>
    </row>
    <row r="18" spans="1:26" ht="15.5" x14ac:dyDescent="0.35">
      <c r="A18" s="32" t="s">
        <v>1504</v>
      </c>
      <c r="B18" s="33"/>
      <c r="C18" s="34"/>
      <c r="D18" s="32">
        <f t="shared" si="1"/>
        <v>0</v>
      </c>
    </row>
    <row r="19" spans="1:26" ht="19.5" customHeight="1" x14ac:dyDescent="0.35">
      <c r="K19" s="36"/>
      <c r="L19" s="36"/>
      <c r="M19" s="36"/>
      <c r="N19" s="36"/>
      <c r="O19" s="36"/>
      <c r="P19" s="36"/>
      <c r="Q19" s="36"/>
    </row>
    <row r="20" spans="1:26" ht="16" thickBot="1" x14ac:dyDescent="0.4">
      <c r="A20" s="40" t="s">
        <v>67</v>
      </c>
      <c r="B20" s="96"/>
      <c r="C20" s="74"/>
      <c r="D20" s="35" t="s">
        <v>68</v>
      </c>
      <c r="K20" s="38"/>
      <c r="L20" s="38"/>
      <c r="M20" s="38"/>
      <c r="N20" s="38"/>
      <c r="O20" s="38"/>
      <c r="P20" s="38"/>
      <c r="Q20" s="38"/>
      <c r="R20" s="38"/>
      <c r="S20" s="38"/>
      <c r="T20" s="38"/>
      <c r="U20" s="38"/>
      <c r="V20" s="38"/>
      <c r="W20" s="38"/>
      <c r="X20" s="38"/>
      <c r="Y20" s="38"/>
      <c r="Z20" s="38"/>
    </row>
    <row r="21" spans="1:26" ht="15.75" customHeight="1" thickBot="1" x14ac:dyDescent="0.4">
      <c r="A21" s="89" t="s">
        <v>69</v>
      </c>
      <c r="B21" s="97"/>
      <c r="C21" s="97"/>
      <c r="D21" s="97"/>
      <c r="E21" s="97"/>
      <c r="F21" s="97"/>
      <c r="G21" s="97"/>
      <c r="H21" s="98"/>
      <c r="K21" s="38"/>
      <c r="L21" s="38"/>
      <c r="M21" s="38"/>
      <c r="N21" s="38"/>
      <c r="O21" s="38"/>
      <c r="P21" s="38"/>
      <c r="Q21" s="38"/>
      <c r="R21" s="38"/>
      <c r="S21" s="38"/>
      <c r="T21" s="38"/>
      <c r="U21" s="38"/>
      <c r="V21" s="38"/>
      <c r="W21" s="38"/>
      <c r="X21" s="38"/>
      <c r="Y21" s="38"/>
      <c r="Z21" s="38"/>
    </row>
    <row r="22" spans="1:26" ht="15.75" customHeight="1" x14ac:dyDescent="0.35">
      <c r="A22" s="37"/>
      <c r="B22" s="38"/>
      <c r="C22" s="38"/>
      <c r="D22" s="38"/>
      <c r="E22" s="38"/>
      <c r="F22" s="38"/>
      <c r="G22" s="38"/>
      <c r="H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K25" s="38"/>
      <c r="L25" s="38"/>
      <c r="M25" s="38"/>
      <c r="N25" s="38"/>
      <c r="O25" s="38"/>
      <c r="P25" s="38"/>
      <c r="Q25" s="38"/>
      <c r="R25" s="38"/>
      <c r="S25" s="38"/>
      <c r="T25" s="38"/>
      <c r="U25" s="38"/>
      <c r="V25" s="38"/>
      <c r="W25" s="38"/>
      <c r="X25" s="38"/>
      <c r="Y25" s="38"/>
      <c r="Z25" s="38"/>
    </row>
    <row r="26" spans="1:26" ht="15.75" customHeight="1" x14ac:dyDescent="0.35">
      <c r="I26" s="36"/>
      <c r="J26" s="36"/>
      <c r="K26" s="38"/>
      <c r="L26" s="38"/>
      <c r="M26" s="38"/>
      <c r="N26" s="38"/>
      <c r="O26" s="38"/>
      <c r="P26" s="38"/>
      <c r="Q26" s="38"/>
      <c r="R26" s="38"/>
      <c r="S26" s="38"/>
      <c r="T26" s="38"/>
      <c r="U26" s="38"/>
      <c r="V26" s="38"/>
      <c r="W26" s="38"/>
      <c r="X26" s="38"/>
      <c r="Y26" s="38"/>
      <c r="Z26" s="38"/>
    </row>
    <row r="27" spans="1:26" ht="15.75" customHeight="1" x14ac:dyDescent="0.35">
      <c r="I27" s="38"/>
      <c r="J27" s="38"/>
      <c r="K27" s="38"/>
      <c r="L27" s="38"/>
      <c r="M27" s="38"/>
      <c r="N27" s="38"/>
      <c r="O27" s="38"/>
      <c r="P27" s="38"/>
      <c r="Q27" s="38"/>
      <c r="R27" s="38"/>
      <c r="S27" s="38"/>
      <c r="T27" s="38"/>
      <c r="U27" s="38"/>
      <c r="V27" s="38"/>
      <c r="W27" s="38"/>
      <c r="X27" s="38"/>
      <c r="Y27" s="38"/>
      <c r="Z27" s="38"/>
    </row>
    <row r="28" spans="1:26" ht="15.75" customHeight="1" x14ac:dyDescent="0.35">
      <c r="I28" s="38"/>
      <c r="J28" s="38"/>
      <c r="K28" s="38"/>
      <c r="L28" s="38"/>
      <c r="M28" s="38"/>
      <c r="N28" s="38"/>
      <c r="O28" s="38"/>
      <c r="P28" s="38"/>
      <c r="Q28" s="38"/>
      <c r="R28" s="38"/>
      <c r="S28" s="38"/>
      <c r="T28" s="38"/>
      <c r="U28" s="38"/>
      <c r="V28" s="38"/>
      <c r="W28" s="38"/>
      <c r="X28" s="38"/>
      <c r="Y28" s="38"/>
      <c r="Z28" s="38"/>
    </row>
    <row r="29" spans="1:26" ht="15.75" customHeight="1" x14ac:dyDescent="0.35">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21:H21"/>
    <mergeCell ref="A7:H8"/>
    <mergeCell ref="B20:C20"/>
    <mergeCell ref="B2:G2"/>
    <mergeCell ref="B3:G3"/>
    <mergeCell ref="B4:G4"/>
    <mergeCell ref="B5:C5"/>
    <mergeCell ref="D5:H6"/>
  </mergeCells>
  <conditionalFormatting sqref="B5:B6">
    <cfRule type="containsText" dxfId="17" priority="1" operator="containsText" text="Completed successfully">
      <formula>NOT(ISERROR(SEARCH(("Completed successfully"),(B5))))</formula>
    </cfRule>
    <cfRule type="containsText" dxfId="16"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700-000000000000}">
          <x14:formula1>
            <xm:f>'Pick lists &amp; Vlookup'!$A$21:$A$22</xm:f>
          </x14:formula1>
          <xm:sqref>B20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heetViews>
  <sheetFormatPr defaultColWidth="14.453125" defaultRowHeight="15" customHeight="1" x14ac:dyDescent="0.35"/>
  <cols>
    <col min="1" max="1" width="14.7265625" customWidth="1"/>
    <col min="2" max="2" width="16" customWidth="1"/>
    <col min="3" max="3" width="15.54296875" customWidth="1"/>
    <col min="4" max="4" width="18.453125" customWidth="1"/>
    <col min="5" max="26" width="8.7265625" customWidth="1"/>
  </cols>
  <sheetData>
    <row r="1" spans="1:26" ht="21" x14ac:dyDescent="0.5">
      <c r="A1" s="22" t="s">
        <v>33</v>
      </c>
    </row>
    <row r="2" spans="1:26" ht="14.5" x14ac:dyDescent="0.35">
      <c r="A2" s="23" t="s">
        <v>7</v>
      </c>
      <c r="B2" s="92">
        <f>Overview!C11</f>
        <v>45748</v>
      </c>
      <c r="C2" s="73"/>
      <c r="D2" s="73"/>
      <c r="E2" s="73"/>
      <c r="F2" s="73"/>
      <c r="G2" s="74"/>
    </row>
    <row r="3" spans="1:26" ht="14.5" x14ac:dyDescent="0.35">
      <c r="A3" s="24" t="s">
        <v>50</v>
      </c>
      <c r="B3" s="93">
        <f>Overview!C12</f>
        <v>0</v>
      </c>
      <c r="C3" s="73"/>
      <c r="D3" s="73"/>
      <c r="E3" s="73"/>
      <c r="F3" s="73"/>
      <c r="G3" s="74"/>
    </row>
    <row r="4" spans="1:26" ht="14.5" x14ac:dyDescent="0.35">
      <c r="A4" s="23" t="s">
        <v>10</v>
      </c>
      <c r="B4" s="93" t="e">
        <f>Overview!C13</f>
        <v>#N/A</v>
      </c>
      <c r="C4" s="73"/>
      <c r="D4" s="73"/>
      <c r="E4" s="73"/>
      <c r="F4" s="73"/>
      <c r="G4" s="74"/>
    </row>
    <row r="5" spans="1:26" ht="14.25" customHeight="1" x14ac:dyDescent="0.35">
      <c r="A5" s="25" t="s">
        <v>51</v>
      </c>
      <c r="B5" s="94" t="str">
        <f>IF(OR(ISBLANK(B10),ISBLANK(C10),ISBLANK(#REF!),ISBLANK(#REF!),ISBLANK(#REF!),ISBLANK(#REF!),ISBLANK(#REF!),ISBLANK(#REF!),ISBLANK(#REF!),ISBLANK(#REF!),ISBLANK(#REF!),ISBLANK(#REF!),ISBLANK(#REF!),ISBLANK(#REF!),ISBLANK(#REF!),ISBLANK(#REF!),ISBLANK(#REF!),ISBLANK(#REF!)),"Data Missing", "Completed Successfully")</f>
        <v>Data Missing</v>
      </c>
      <c r="C5" s="74"/>
      <c r="D5" s="95" t="s">
        <v>52</v>
      </c>
      <c r="E5" s="79"/>
      <c r="F5" s="79"/>
      <c r="G5" s="79"/>
      <c r="H5" s="79"/>
    </row>
    <row r="6" spans="1:26" ht="14.5" x14ac:dyDescent="0.35">
      <c r="B6" s="26"/>
      <c r="C6" s="26"/>
      <c r="D6" s="79"/>
      <c r="E6" s="79"/>
      <c r="F6" s="79"/>
      <c r="G6" s="79"/>
      <c r="H6" s="79"/>
    </row>
    <row r="7" spans="1:26" ht="18" customHeight="1" x14ac:dyDescent="0.45">
      <c r="A7" s="86" t="s">
        <v>53</v>
      </c>
      <c r="B7" s="79"/>
      <c r="C7" s="79"/>
      <c r="D7" s="79"/>
      <c r="E7" s="79"/>
      <c r="F7" s="79"/>
      <c r="G7" s="79"/>
      <c r="H7" s="79"/>
      <c r="I7" s="27"/>
    </row>
    <row r="8" spans="1:26" ht="18.5" x14ac:dyDescent="0.45">
      <c r="A8" s="79"/>
      <c r="B8" s="79"/>
      <c r="C8" s="79"/>
      <c r="D8" s="79"/>
      <c r="E8" s="79"/>
      <c r="F8" s="79"/>
      <c r="G8" s="79"/>
      <c r="H8" s="79"/>
      <c r="I8" s="28"/>
    </row>
    <row r="9" spans="1:26" ht="31" x14ac:dyDescent="0.35">
      <c r="A9" s="29" t="s">
        <v>54</v>
      </c>
      <c r="B9" s="30" t="s">
        <v>55</v>
      </c>
      <c r="C9" s="29" t="s">
        <v>56</v>
      </c>
      <c r="D9" s="29" t="s">
        <v>57</v>
      </c>
      <c r="E9" s="31"/>
      <c r="F9" s="31"/>
      <c r="G9" s="31"/>
      <c r="H9" s="31"/>
    </row>
    <row r="10" spans="1:26" ht="15.5" x14ac:dyDescent="0.35">
      <c r="A10" s="32" t="s">
        <v>87</v>
      </c>
      <c r="B10" s="33"/>
      <c r="C10" s="34"/>
      <c r="D10" s="32">
        <f>C10-B10</f>
        <v>0</v>
      </c>
      <c r="E10" s="31"/>
      <c r="F10" s="31"/>
      <c r="G10" s="31"/>
      <c r="H10" s="31"/>
    </row>
    <row r="12" spans="1:26" ht="15.5" x14ac:dyDescent="0.35">
      <c r="A12" s="40" t="s">
        <v>67</v>
      </c>
      <c r="B12" s="96"/>
      <c r="C12" s="74"/>
      <c r="D12" s="35" t="s">
        <v>68</v>
      </c>
    </row>
    <row r="13" spans="1:26" ht="64.5" customHeight="1" x14ac:dyDescent="0.35">
      <c r="A13" s="89" t="s">
        <v>69</v>
      </c>
      <c r="B13" s="90"/>
      <c r="C13" s="90"/>
      <c r="D13" s="90"/>
      <c r="E13" s="90"/>
      <c r="F13" s="90"/>
      <c r="G13" s="90"/>
      <c r="H13" s="91"/>
      <c r="I13" s="36"/>
      <c r="J13" s="36"/>
      <c r="K13" s="36"/>
      <c r="L13" s="36"/>
      <c r="M13" s="36"/>
      <c r="N13" s="36"/>
      <c r="O13" s="36"/>
      <c r="P13" s="36"/>
      <c r="Q13" s="36"/>
    </row>
    <row r="14" spans="1:26" ht="14.5" x14ac:dyDescent="0.35">
      <c r="A14" s="37"/>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ht="14.5" x14ac:dyDescent="0.3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ht="14.5" x14ac:dyDescent="0.3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ht="14.5" x14ac:dyDescent="0.3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ht="14.5" x14ac:dyDescent="0.3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ht="14.5" x14ac:dyDescent="0.3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ht="14.5" x14ac:dyDescent="0.3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ht="15.75" customHeight="1" x14ac:dyDescent="0.3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ht="15.75" customHeight="1" x14ac:dyDescent="0.3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ht="15.75" customHeight="1" x14ac:dyDescent="0.3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ht="15.75" customHeight="1" x14ac:dyDescent="0.3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ht="15.75" customHeight="1"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ht="15.75" customHeight="1" x14ac:dyDescent="0.3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ht="15.75" customHeight="1" x14ac:dyDescent="0.3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15.75" customHeight="1" x14ac:dyDescent="0.3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ht="15.75" customHeight="1" x14ac:dyDescent="0.3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ht="15.75" customHeight="1" x14ac:dyDescent="0.3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ht="15.75" customHeight="1" x14ac:dyDescent="0.3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ht="15.75" customHeight="1" x14ac:dyDescent="0.3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ht="15.75" customHeight="1" x14ac:dyDescent="0.35">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ht="15.75" customHeight="1" x14ac:dyDescent="0.3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ht="15.75" customHeight="1" x14ac:dyDescent="0.3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ht="15.75" customHeight="1" x14ac:dyDescent="0.3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ht="15.75" customHeight="1" x14ac:dyDescent="0.35">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ht="15.75" customHeight="1" x14ac:dyDescent="0.35">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ht="15.75" customHeight="1" x14ac:dyDescent="0.3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ht="15.75" customHeight="1" x14ac:dyDescent="0.3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ht="15.75" customHeight="1" x14ac:dyDescent="0.3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ht="15.75" customHeight="1" x14ac:dyDescent="0.3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ht="15.75" customHeight="1" x14ac:dyDescent="0.3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ht="15.75" customHeight="1" x14ac:dyDescent="0.3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ht="15.75" customHeight="1" x14ac:dyDescent="0.35">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ht="15.75" customHeight="1" x14ac:dyDescent="0.35">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ht="15.75" customHeight="1" x14ac:dyDescent="0.35">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ht="15.75" customHeight="1" x14ac:dyDescent="0.35">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ht="15.75" customHeight="1" x14ac:dyDescent="0.35">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ht="15.75" customHeight="1" x14ac:dyDescent="0.35">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ht="15.75" customHeight="1" x14ac:dyDescent="0.35">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row>
    <row r="52" spans="1:26" ht="15.75" customHeight="1" x14ac:dyDescent="0.35">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ht="15.75" customHeight="1" x14ac:dyDescent="0.35">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ht="15.75" customHeight="1" x14ac:dyDescent="0.35">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ht="15.75" customHeight="1" x14ac:dyDescent="0.35">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ht="15.75" customHeight="1" x14ac:dyDescent="0.3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ht="15.75" customHeight="1" x14ac:dyDescent="0.35">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ht="15.75" customHeight="1" x14ac:dyDescent="0.35">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ht="15.75" customHeight="1" x14ac:dyDescent="0.35">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ht="15.75" customHeight="1" x14ac:dyDescent="0.35">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ht="15.75" customHeight="1" x14ac:dyDescent="0.35"/>
    <row r="62" spans="1:26" ht="15.75" customHeight="1" x14ac:dyDescent="0.35"/>
    <row r="63" spans="1:26" ht="15.75" customHeight="1" x14ac:dyDescent="0.35"/>
    <row r="64" spans="1:2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8">
    <mergeCell ref="A7:H8"/>
    <mergeCell ref="B12:C12"/>
    <mergeCell ref="A13:H13"/>
    <mergeCell ref="B2:G2"/>
    <mergeCell ref="B3:G3"/>
    <mergeCell ref="B4:G4"/>
    <mergeCell ref="B5:C5"/>
    <mergeCell ref="D5:H6"/>
  </mergeCells>
  <conditionalFormatting sqref="B5:B6">
    <cfRule type="containsText" dxfId="15" priority="1" operator="containsText" text="Completed successfully">
      <formula>NOT(ISERROR(SEARCH(("Completed successfully"),(B5))))</formula>
    </cfRule>
    <cfRule type="containsText" dxfId="14" priority="2" operator="containsText" text="Data Missing">
      <formula>NOT(ISERROR(SEARCH(("Data Missing"),(B5))))</formula>
    </cfRule>
  </conditionalFormatting>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800-000000000000}">
          <x14:formula1>
            <xm:f>'Pick lists &amp; Vlookup'!$A$21:$A$22</xm:f>
          </x14:formula1>
          <xm:sqref>B12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55c7dfe8-31bc-4f6c-ad0b-9168b291de96" xsi:nil="true"/>
    <Date xmlns="c39ebc83-19ce-4413-80de-35b4a237df47" xsi:nil="true"/>
    <Review_x0020_Date xmlns="c39ebc83-19ce-4413-80de-35b4a237df47" xsi:nil="true"/>
    <_ip_UnifiedCompliancePolicyProperties xmlns="55c7dfe8-31bc-4f6c-ad0b-9168b291de96" xsi:nil="true"/>
    <MediaLengthInSeconds xmlns="c39ebc83-19ce-4413-80de-35b4a237df47" xsi:nil="true"/>
    <TaxCatchAll xmlns="55c7dfe8-31bc-4f6c-ad0b-9168b291de96" xsi:nil="true"/>
    <lcf76f155ced4ddcb4097134ff3c332f xmlns="c39ebc83-19ce-4413-80de-35b4a237df47">
      <Terms xmlns="http://schemas.microsoft.com/office/infopath/2007/PartnerControls"/>
    </lcf76f155ced4ddcb4097134ff3c332f>
    <PutintopresentationforJuly xmlns="c39ebc83-19ce-4413-80de-35b4a237df47" xsi:nil="true"/>
    <_Flow_SignoffStatus xmlns="c39ebc83-19ce-4413-80de-35b4a237df4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D1998EBA741F4BA649D7DC2832D2AB" ma:contentTypeVersion="21" ma:contentTypeDescription="Create a new document." ma:contentTypeScope="" ma:versionID="bb274b382d1674c731b0299b31f37cce">
  <xsd:schema xmlns:xsd="http://www.w3.org/2001/XMLSchema" xmlns:xs="http://www.w3.org/2001/XMLSchema" xmlns:p="http://schemas.microsoft.com/office/2006/metadata/properties" xmlns:ns2="c39ebc83-19ce-4413-80de-35b4a237df47" xmlns:ns3="55c7dfe8-31bc-4f6c-ad0b-9168b291de96" targetNamespace="http://schemas.microsoft.com/office/2006/metadata/properties" ma:root="true" ma:fieldsID="b9015125ec22bda33ca26c60c4ff9862" ns2:_="" ns3:_="">
    <xsd:import namespace="c39ebc83-19ce-4413-80de-35b4a237df47"/>
    <xsd:import namespace="55c7dfe8-31bc-4f6c-ad0b-9168b291de96"/>
    <xsd:element name="properties">
      <xsd:complexType>
        <xsd:sequence>
          <xsd:element name="documentManagement">
            <xsd:complexType>
              <xsd:all>
                <xsd:element ref="ns2:Date" minOccurs="0"/>
                <xsd:element ref="ns2:Review_x0020_Date" minOccurs="0"/>
                <xsd:element ref="ns2:_Flow_SignoffStatus" minOccurs="0"/>
                <xsd:element ref="ns2:PutintopresentationforJuly" minOccurs="0"/>
                <xsd:element ref="ns2:MediaServiceMetadata" minOccurs="0"/>
                <xsd:element ref="ns2:MediaServiceFastMetadata" minOccurs="0"/>
                <xsd:element ref="ns2:MediaServiceSearchProperties" minOccurs="0"/>
                <xsd:element ref="ns2:MediaServiceObjectDetectorVersions" minOccurs="0"/>
                <xsd:element ref="ns3:_ip_UnifiedCompliancePolicyProperties" minOccurs="0"/>
                <xsd:element ref="ns3: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9ebc83-19ce-4413-80de-35b4a237df47" elementFormDefault="qualified">
    <xsd:import namespace="http://schemas.microsoft.com/office/2006/documentManagement/types"/>
    <xsd:import namespace="http://schemas.microsoft.com/office/infopath/2007/PartnerControls"/>
    <xsd:element name="Date" ma:index="5" nillable="true" ma:displayName="Comments" ma:internalName="Date" ma:readOnly="false">
      <xsd:simpleType>
        <xsd:restriction base="dms:Note">
          <xsd:maxLength value="255"/>
        </xsd:restriction>
      </xsd:simpleType>
    </xsd:element>
    <xsd:element name="Review_x0020_Date" ma:index="6" nillable="true" ma:displayName="Review date" ma:indexed="true" ma:internalName="Review_x0020_Date" ma:readOnly="false">
      <xsd:simpleType>
        <xsd:restriction base="dms:Text"/>
      </xsd:simpleType>
    </xsd:element>
    <xsd:element name="_Flow_SignoffStatus" ma:index="7" nillable="true" ma:displayName="Sign-off status" ma:internalName="Sign_x002d_off_x0020_status" ma:readOnly="false">
      <xsd:simpleType>
        <xsd:restriction base="dms:Text"/>
      </xsd:simpleType>
    </xsd:element>
    <xsd:element name="PutintopresentationforJuly" ma:index="8" nillable="true" ma:displayName="Put into presentation for July" ma:internalName="PutintopresentationforJuly" ma:readOnly="fals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c7dfe8-31bc-4f6c-ad0b-9168b291de96"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internalName="_ip_UnifiedCompliancePolicyProperties" ma:readOnly="false">
      <xsd:simpleType>
        <xsd:restriction base="dms:Note"/>
      </xsd:simpleType>
    </xsd:element>
    <xsd:element name="_ip_UnifiedCompliancePolicyUIAction" ma:index="17" nillable="true" ma:displayName="Unified Compliance Policy UI Action" ma:hidden="true" ma:internalName="_ip_UnifiedCompliancePolicyUIAction" ma:readOnly="false">
      <xsd:simpleType>
        <xsd:restriction base="dms:Text"/>
      </xsd:simpleType>
    </xsd:element>
    <xsd:element name="TaxCatchAll" ma:index="20" nillable="true" ma:displayName="Taxonomy Catch All Column" ma:hidden="true" ma:list="{324b647e-e80c-402e-836e-676fde03420e}" ma:internalName="TaxCatchAll" ma:showField="CatchAllData" ma:web="55c7dfe8-31bc-4f6c-ad0b-9168b291de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B58B80-1998-4E46-B3CD-CEAB5D6F97CF}">
  <ds:schemaRefs>
    <ds:schemaRef ds:uri="http://purl.org/dc/elements/1.1/"/>
    <ds:schemaRef ds:uri="553a6c06-6b41-43d3-87dd-f2457fa645cf"/>
    <ds:schemaRef ds:uri="http://www.w3.org/XML/1998/namespace"/>
    <ds:schemaRef ds:uri="http://schemas.microsoft.com/office/2006/documentManagement/types"/>
    <ds:schemaRef ds:uri="http://schemas.microsoft.com/office/infopath/2007/PartnerControls"/>
    <ds:schemaRef ds:uri="http://purl.org/dc/terms/"/>
    <ds:schemaRef ds:uri="cccaf3ac-2de9-44d4-aa31-54302fceb5f7"/>
    <ds:schemaRef ds:uri="13e55c51-c3f5-4956-afb3-46114c3c8f9c"/>
    <ds:schemaRef ds:uri="ad3025d2-64c2-43ae-9cd6-9a1113b4b1ed"/>
    <ds:schemaRef ds:uri="http://schemas.openxmlformats.org/package/2006/metadata/core-properties"/>
    <ds:schemaRef ds:uri="http://schemas.microsoft.com/sharepoint/v3"/>
    <ds:schemaRef ds:uri="http://schemas.microsoft.com/office/2006/metadata/properties"/>
    <ds:schemaRef ds:uri="http://purl.org/dc/dcmitype/"/>
    <ds:schemaRef ds:uri="55c7dfe8-31bc-4f6c-ad0b-9168b291de96"/>
    <ds:schemaRef ds:uri="c39ebc83-19ce-4413-80de-35b4a237df47"/>
  </ds:schemaRefs>
</ds:datastoreItem>
</file>

<file path=customXml/itemProps2.xml><?xml version="1.0" encoding="utf-8"?>
<ds:datastoreItem xmlns:ds="http://schemas.openxmlformats.org/officeDocument/2006/customXml" ds:itemID="{FCE255F3-1D66-46E7-AF96-C1935F5D3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9ebc83-19ce-4413-80de-35b4a237df47"/>
    <ds:schemaRef ds:uri="55c7dfe8-31bc-4f6c-ad0b-9168b291de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9A1609-9080-4AFC-89D7-90C55A5C00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Overview</vt:lpstr>
      <vt:lpstr>6-in-1</vt:lpstr>
      <vt:lpstr>Child Flu</vt:lpstr>
      <vt:lpstr>Hep B Babies at Risk</vt:lpstr>
      <vt:lpstr>HPV Booster</vt:lpstr>
      <vt:lpstr> Men B</vt:lpstr>
      <vt:lpstr>Men ACWY</vt:lpstr>
      <vt:lpstr>MMR</vt:lpstr>
      <vt:lpstr>Pertussis</vt:lpstr>
      <vt:lpstr>Pneumococcal</vt:lpstr>
      <vt:lpstr>PCV Hib Men C</vt:lpstr>
      <vt:lpstr>RSV 75+</vt:lpstr>
      <vt:lpstr>RSV Pregnancy</vt:lpstr>
      <vt:lpstr>Rotavirus</vt:lpstr>
      <vt:lpstr>Shingles Combined</vt:lpstr>
      <vt:lpstr>Seasonal Flu</vt:lpstr>
      <vt:lpstr>Pick lists &amp; Vlookup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Melanie (NHS ENGLAND)</dc:creator>
  <cp:keywords/>
  <dc:description/>
  <cp:lastModifiedBy>VINCENT, Melanie (NHS ENGLAND)</cp:lastModifiedBy>
  <cp:revision/>
  <dcterms:created xsi:type="dcterms:W3CDTF">2022-04-27T08:23:17Z</dcterms:created>
  <dcterms:modified xsi:type="dcterms:W3CDTF">2025-08-21T08:37:26Z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0x010100A9D1998EBA741F4BA649D7DC2832D2AB</vt:lpwstr>
  </property>
  <property fmtid="{D5CDD505-2E9C-101B-9397-08002B2CF9AE}" pid="3" name="MediaServiceImageTags">
    <vt:lpwstr/>
  </property>
  <property fmtid="{D5CDD505-2E9C-101B-9397-08002B2CF9AE}" pid="4" name="_ExtendedDescription">
    <vt:lpwstr/>
  </property>
</Properties>
</file>