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ims.gov.uk\data\Users\GBBULVD\BULHOME3\KDavies2\Data\Desktop\KD Access\"/>
    </mc:Choice>
  </mc:AlternateContent>
  <xr:revisionPtr revIDLastSave="0" documentId="8_{DFB93768-8F4A-4E8D-B617-564024570862}" xr6:coauthVersionLast="45" xr6:coauthVersionMax="45" xr10:uidLastSave="{00000000-0000-0000-0000-000000000000}"/>
  <bookViews>
    <workbookView xWindow="-120" yWindow="-120" windowWidth="29040" windowHeight="15840" tabRatio="754" xr2:uid="{00000000-000D-0000-FFFF-FFFF00000000}"/>
  </bookViews>
  <sheets>
    <sheet name="Introduction" sheetId="9" r:id="rId1"/>
    <sheet name="Status Summary" sheetId="10" r:id="rId2"/>
    <sheet name="Amb 1 Individuals" sheetId="1" r:id="rId3"/>
    <sheet name="Amb 2 Access" sheetId="2" r:id="rId4"/>
    <sheet name="Amb 3 Comfort" sheetId="3" r:id="rId5"/>
    <sheet name="Amb 4 Coordinated" sheetId="7" r:id="rId6"/>
    <sheet name="Amb 5 Staff" sheetId="5" r:id="rId7"/>
    <sheet name="Amb 6 Community" sheetId="6" r:id="rId8"/>
    <sheet name="Sheet5" sheetId="12" r:id="rId9"/>
    <sheet name="Sheet1" sheetId="8" r:id="rId10"/>
  </sheets>
  <externalReferences>
    <externalReference r:id="rId11"/>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0" l="1"/>
  <c r="F12" i="10"/>
  <c r="E12" i="10"/>
  <c r="D12" i="10"/>
  <c r="C12" i="10"/>
  <c r="B12" i="10"/>
  <c r="G11" i="10"/>
  <c r="F11" i="10"/>
  <c r="E11" i="10"/>
  <c r="D11" i="10"/>
  <c r="C11" i="10"/>
  <c r="B11" i="10"/>
  <c r="G10" i="10"/>
  <c r="F10" i="10"/>
  <c r="E10" i="10"/>
  <c r="D10" i="10"/>
  <c r="C10" i="10"/>
  <c r="B10" i="10"/>
  <c r="G9" i="10"/>
  <c r="F9" i="10"/>
  <c r="E9" i="10"/>
  <c r="D9" i="10"/>
  <c r="C9" i="10"/>
  <c r="B9" i="10"/>
  <c r="G8" i="10"/>
  <c r="F8" i="10"/>
  <c r="E8" i="10"/>
  <c r="D8" i="10"/>
  <c r="C8" i="10"/>
  <c r="B8" i="10"/>
  <c r="G7" i="10"/>
  <c r="F7" i="10"/>
  <c r="E7" i="10"/>
  <c r="D7" i="10"/>
  <c r="C7" i="10"/>
  <c r="B7" i="10"/>
</calcChain>
</file>

<file path=xl/sharedStrings.xml><?xml version="1.0" encoding="utf-8"?>
<sst xmlns="http://schemas.openxmlformats.org/spreadsheetml/2006/main" count="275" uniqueCount="230">
  <si>
    <r>
      <t>Self-Assessment Tool:</t>
    </r>
    <r>
      <rPr>
        <sz val="18"/>
        <color theme="1"/>
        <rFont val="Calibri"/>
        <family val="2"/>
        <scheme val="minor"/>
      </rPr>
      <t xml:space="preserve"> 
Ambitions for Palliative &amp; End of Life Care </t>
    </r>
  </si>
  <si>
    <t>Introduction</t>
  </si>
  <si>
    <t>The NHS England &amp; NHS Improvement Palliative and End of Life Care Team is committed to the six Ambitions for Palliative and End of Life Care and  the delivery of personalised, quality care, that is accessible to all and improves the patient experience. To this end, the national team have worked alongside stakeholders to further develop the Ambitions for Palliative and End of Life Care self-assessment tool. 
This tool provides a self-assessment framework to support localities to determine their current level of delivery of services against the Ambitions for Palliative and End of Life Care- A National Framework for local action (2015-2020) and to understand where there are opportunities for improvement. Cross-organisational collaboration is vital and localities are strongly encouraged to ensure health and social care are equal partners in this assessment process. This should also include, Health &amp; Wellbeing Boards, CCGs and Local Authorities.
It is envisaged that completion of this self-assessment process will help to raise awareness of the Ambitions for Palliative &amp; End of Life Care whilst also supporting a more coordinated response for localities to assess their current areas of strength, and to identify areas for growth that need prioritising within future strategy. 
In order for this self-assessment process to become a meaningful and useful exercise, localities are encouraged to be as honest as possible and to use this opportunity to collate their evidence and supporting information into one place for ease of future reference. The ambitions framework calls for local professionals and local leaders to act and coordinate a process for working towards these ambitions, a process that is open, transparent and effective.</t>
  </si>
  <si>
    <t>Acknowledgements</t>
  </si>
  <si>
    <t xml:space="preserve">NHS England &amp; Improvement National End of Life team would like to thank the Cheshire &amp; Merseyside Palliative &amp; End of Life Care Clinical Network for their kind permission to use the tool which originated in the North West, their support in updating the tool and contribution to developing the technical and good practice guidance. </t>
  </si>
  <si>
    <t xml:space="preserve">Guide to using the Self Assessment Tool </t>
  </si>
  <si>
    <r>
      <t xml:space="preserve">1. </t>
    </r>
    <r>
      <rPr>
        <b/>
        <sz val="11"/>
        <color theme="1"/>
        <rFont val="Calibri"/>
        <family val="2"/>
        <scheme val="minor"/>
      </rPr>
      <t>The self-assessment tool is structured around the Six Ambitions for Palliative &amp; End of Life Care</t>
    </r>
    <r>
      <rPr>
        <sz val="11"/>
        <color theme="1"/>
        <rFont val="Calibri"/>
        <family val="2"/>
        <scheme val="minor"/>
      </rPr>
      <t xml:space="preserve">:
</t>
    </r>
    <r>
      <rPr>
        <b/>
        <sz val="11"/>
        <color theme="1"/>
        <rFont val="Calibri"/>
        <family val="2"/>
        <scheme val="minor"/>
      </rPr>
      <t xml:space="preserve">• </t>
    </r>
    <r>
      <rPr>
        <b/>
        <sz val="11"/>
        <color theme="4"/>
        <rFont val="Calibri"/>
        <family val="2"/>
        <scheme val="minor"/>
      </rPr>
      <t>Each person is seen as an individual</t>
    </r>
    <r>
      <rPr>
        <b/>
        <sz val="11"/>
        <color theme="1"/>
        <rFont val="Calibri"/>
        <family val="2"/>
        <scheme val="minor"/>
      </rPr>
      <t xml:space="preserve">
• </t>
    </r>
    <r>
      <rPr>
        <b/>
        <sz val="11"/>
        <color rgb="FF7030A0"/>
        <rFont val="Calibri"/>
        <family val="2"/>
        <scheme val="minor"/>
      </rPr>
      <t>Each person gets fair access to care</t>
    </r>
    <r>
      <rPr>
        <b/>
        <sz val="11"/>
        <color theme="1"/>
        <rFont val="Calibri"/>
        <family val="2"/>
        <scheme val="minor"/>
      </rPr>
      <t xml:space="preserve">
• </t>
    </r>
    <r>
      <rPr>
        <b/>
        <sz val="11"/>
        <color rgb="FFFF99CC"/>
        <rFont val="Calibri"/>
        <family val="2"/>
        <scheme val="minor"/>
      </rPr>
      <t>Maximising comfort and wellbeing</t>
    </r>
    <r>
      <rPr>
        <b/>
        <sz val="11"/>
        <color theme="1"/>
        <rFont val="Calibri"/>
        <family val="2"/>
        <scheme val="minor"/>
      </rPr>
      <t xml:space="preserve">
• </t>
    </r>
    <r>
      <rPr>
        <b/>
        <sz val="11"/>
        <color rgb="FFFF0000"/>
        <rFont val="Calibri"/>
        <family val="2"/>
        <scheme val="minor"/>
      </rPr>
      <t>Care is coordinated</t>
    </r>
    <r>
      <rPr>
        <b/>
        <sz val="11"/>
        <color theme="1"/>
        <rFont val="Calibri"/>
        <family val="2"/>
        <scheme val="minor"/>
      </rPr>
      <t xml:space="preserve">
• </t>
    </r>
    <r>
      <rPr>
        <b/>
        <sz val="11"/>
        <color rgb="FFFFC000"/>
        <rFont val="Calibri"/>
        <family val="2"/>
        <scheme val="minor"/>
      </rPr>
      <t>All staff are prepared to care</t>
    </r>
    <r>
      <rPr>
        <b/>
        <sz val="11"/>
        <color theme="1"/>
        <rFont val="Calibri"/>
        <family val="2"/>
        <scheme val="minor"/>
      </rPr>
      <t xml:space="preserve">
• </t>
    </r>
    <r>
      <rPr>
        <b/>
        <sz val="11"/>
        <color theme="9"/>
        <rFont val="Calibri"/>
        <family val="2"/>
        <scheme val="minor"/>
      </rPr>
      <t>Each community is prepared to help</t>
    </r>
    <r>
      <rPr>
        <sz val="11"/>
        <color theme="9"/>
        <rFont val="Calibri"/>
        <family val="2"/>
        <scheme val="minor"/>
      </rPr>
      <t xml:space="preserve">
</t>
    </r>
    <r>
      <rPr>
        <sz val="11"/>
        <color theme="1"/>
        <rFont val="Calibri"/>
        <family val="2"/>
        <scheme val="minor"/>
      </rPr>
      <t xml:space="preserve">
Each ambition is represented as a different coloured tab at the bottom of the page.
2. </t>
    </r>
    <r>
      <rPr>
        <b/>
        <sz val="11"/>
        <color theme="1"/>
        <rFont val="Calibri"/>
        <family val="2"/>
        <scheme val="minor"/>
      </rPr>
      <t xml:space="preserve">Localities should assess themselves against </t>
    </r>
    <r>
      <rPr>
        <b/>
        <u/>
        <sz val="11"/>
        <color theme="1"/>
        <rFont val="Calibri"/>
        <family val="2"/>
        <scheme val="minor"/>
      </rPr>
      <t xml:space="preserve">all </t>
    </r>
    <r>
      <rPr>
        <b/>
        <sz val="11"/>
        <color theme="1"/>
        <rFont val="Calibri"/>
        <family val="2"/>
        <scheme val="minor"/>
      </rPr>
      <t xml:space="preserve">of the 6 ambitions and should consider how these translate to all care settings </t>
    </r>
    <r>
      <rPr>
        <sz val="11"/>
        <color theme="1"/>
        <rFont val="Calibri"/>
        <family val="2"/>
        <scheme val="minor"/>
      </rPr>
      <t xml:space="preserve">i.e. hospital, care homes, hospices, home, prisons
3. </t>
    </r>
    <r>
      <rPr>
        <b/>
        <sz val="11"/>
        <color theme="1"/>
        <rFont val="Calibri"/>
        <family val="2"/>
        <scheme val="minor"/>
      </rPr>
      <t xml:space="preserve">For each ambition you should indicate against each measurement (far left column) the Level that best describes the current status </t>
    </r>
    <r>
      <rPr>
        <b/>
        <u/>
        <sz val="11"/>
        <color theme="1"/>
        <rFont val="Calibri"/>
        <family val="2"/>
        <scheme val="minor"/>
      </rPr>
      <t>across the locality</t>
    </r>
    <r>
      <rPr>
        <b/>
        <sz val="11"/>
        <color theme="1"/>
        <rFont val="Calibri"/>
        <family val="2"/>
        <scheme val="minor"/>
      </rPr>
      <t xml:space="preserve">. When doing this you should refer to the Level descriptors below:  </t>
    </r>
    <r>
      <rPr>
        <sz val="11"/>
        <color theme="1"/>
        <rFont val="Calibri"/>
        <family val="2"/>
        <scheme val="minor"/>
      </rPr>
      <t xml:space="preserve">
</t>
    </r>
  </si>
  <si>
    <t>Level</t>
  </si>
  <si>
    <t>Locality Level Descriptor</t>
  </si>
  <si>
    <t>Level 0</t>
  </si>
  <si>
    <t xml:space="preserve">Not at all ready to achieve/ anticipate barriers to achievement </t>
  </si>
  <si>
    <t>Level 1</t>
  </si>
  <si>
    <t>Desire to achieve this ambition but there are currently no plans in place</t>
  </si>
  <si>
    <t>Level 2</t>
  </si>
  <si>
    <t>Plans are in place towards achieving this ambition</t>
  </si>
  <si>
    <t>Level 3</t>
  </si>
  <si>
    <t>Limited achievement across one or two organisations only</t>
  </si>
  <si>
    <t>Level 4</t>
  </si>
  <si>
    <t>Partially achieving e.g. across most, but not all care settings</t>
  </si>
  <si>
    <t>Level 5</t>
  </si>
  <si>
    <t xml:space="preserve">Fully achieving e.g. across all care settings, with supporting evidence available </t>
  </si>
  <si>
    <r>
      <t xml:space="preserve">4.When you click on the associated box against each measurement, a drop down list of Levels will appear. </t>
    </r>
    <r>
      <rPr>
        <b/>
        <sz val="11"/>
        <color theme="1"/>
        <rFont val="Calibri"/>
        <family val="2"/>
        <scheme val="minor"/>
      </rPr>
      <t>Please select the relevant Level - no other entries will be allowed</t>
    </r>
    <r>
      <rPr>
        <sz val="11"/>
        <color theme="1"/>
        <rFont val="Calibri"/>
        <family val="2"/>
        <scheme val="minor"/>
      </rPr>
      <t>. 
5. You will notice that as you select your Level, the associated Level colour (as in the box above) appears
6. As you indicate each level a summary will be collated within the</t>
    </r>
    <r>
      <rPr>
        <b/>
        <sz val="11"/>
        <color theme="1"/>
        <rFont val="Calibri"/>
        <family val="2"/>
        <scheme val="minor"/>
      </rPr>
      <t xml:space="preserve"> ‘status summary’ tab at the bottom of the page</t>
    </r>
    <r>
      <rPr>
        <sz val="11"/>
        <color theme="1"/>
        <rFont val="Calibri"/>
        <family val="2"/>
        <scheme val="minor"/>
      </rPr>
      <t xml:space="preserve">. This will illustrate the proportion of measures that you have indicated at each level for each ambition. NB: The sum of each ambition across levels 0-5 should therefore equate to 100% if you have completed the tool fully and correctly. 
7. The status summary also has an area for you to complete </t>
    </r>
    <r>
      <rPr>
        <b/>
        <sz val="11"/>
        <color theme="1"/>
        <rFont val="Calibri"/>
        <family val="2"/>
        <scheme val="minor"/>
      </rPr>
      <t xml:space="preserve">locality details, name of person(s) completing the tool, and the date of completion.
</t>
    </r>
    <r>
      <rPr>
        <sz val="11"/>
        <color theme="1"/>
        <rFont val="Calibri"/>
        <family val="2"/>
        <scheme val="minor"/>
      </rPr>
      <t xml:space="preserve">
8. Once you have indicated the current locality status against each measurement, there is a column that asks you </t>
    </r>
    <r>
      <rPr>
        <b/>
        <sz val="11"/>
        <color theme="1"/>
        <rFont val="Calibri"/>
        <family val="2"/>
        <scheme val="minor"/>
      </rPr>
      <t>how you would evidence this</t>
    </r>
    <r>
      <rPr>
        <sz val="11"/>
        <color theme="1"/>
        <rFont val="Calibri"/>
        <family val="2"/>
        <scheme val="minor"/>
      </rPr>
      <t xml:space="preserve">. Localities should use this space to list or to embed evidence available where they have indicated a level 3 or above status . For example, this may include a project plan, audit report, referral criteria or Service Specification  
9. The final column within the tool is for localities to detail any </t>
    </r>
    <r>
      <rPr>
        <b/>
        <sz val="11"/>
        <color theme="1"/>
        <rFont val="Calibri"/>
        <family val="2"/>
        <scheme val="minor"/>
      </rPr>
      <t xml:space="preserve">gaps or areas for development </t>
    </r>
    <r>
      <rPr>
        <sz val="11"/>
        <color theme="1"/>
        <rFont val="Calibri"/>
        <family val="2"/>
        <scheme val="minor"/>
      </rPr>
      <t xml:space="preserve">that they identify against each measure. Anything identified within this area should subsequently support and inform the development of local strategies for Palliative &amp; End of Life Care in order to realise the ambitions set out within the National Framework. 
10. It is recommended that localities </t>
    </r>
    <r>
      <rPr>
        <b/>
        <sz val="11"/>
        <color theme="1"/>
        <rFont val="Calibri"/>
        <family val="2"/>
        <scheme val="minor"/>
      </rPr>
      <t>repeat this self-assessment process at least annually</t>
    </r>
    <r>
      <rPr>
        <sz val="11"/>
        <color theme="1"/>
        <rFont val="Calibri"/>
        <family val="2"/>
        <scheme val="minor"/>
      </rPr>
      <t>.
11. Self-assessment can take place in a number of dedicated sessions or in entirety on one occasion.</t>
    </r>
  </si>
  <si>
    <t xml:space="preserve">Name of Organisation(s): </t>
  </si>
  <si>
    <t xml:space="preserve">Name of Person or Group completing the self-assessment: </t>
  </si>
  <si>
    <t>Version Control:</t>
  </si>
  <si>
    <t xml:space="preserve">Date of Completion: </t>
  </si>
  <si>
    <t>Sign off by locality Clinical Lead for 
Palliative/ End of Life Care:</t>
  </si>
  <si>
    <t>Ambition 1: Each Person Seen as an Individual</t>
  </si>
  <si>
    <t xml:space="preserve">Ambition 2: Each person gets fair access to care  </t>
  </si>
  <si>
    <t>Ambition 3: Maximising comfort and wellbeing</t>
  </si>
  <si>
    <t>Ambition 4: Care is coordinated</t>
  </si>
  <si>
    <t>Ambition 5: All staff are prepared to care</t>
  </si>
  <si>
    <t>Ambition 6: Each community is prepared to help</t>
  </si>
  <si>
    <t>Ambition 1: Each person is seen as an individual</t>
  </si>
  <si>
    <t>I, and the people important to me, have opportunities to have honest, informed and timely conversations and to know that I might die soon.
I am asked what matters most to me. 
Those who care for me know that and work with me to do what’s possible.</t>
  </si>
  <si>
    <t>No:</t>
  </si>
  <si>
    <t xml:space="preserve">Ambitions &amp; Building Blocks </t>
  </si>
  <si>
    <t>Current Status</t>
  </si>
  <si>
    <t>How would you evidence achievement or progress at this level?</t>
  </si>
  <si>
    <t>Where are the current gaps for your locality (NB: consider all care settings)</t>
  </si>
  <si>
    <t xml:space="preserve">Measurement </t>
  </si>
  <si>
    <t>Honest conversations</t>
  </si>
  <si>
    <r>
      <t xml:space="preserve">The locality has a recognised approach for personalised care and support planning </t>
    </r>
    <r>
      <rPr>
        <b/>
        <sz val="11"/>
        <rFont val="Calibri"/>
        <family val="2"/>
        <scheme val="minor"/>
      </rPr>
      <t>for palliative care</t>
    </r>
    <r>
      <rPr>
        <sz val="11"/>
        <rFont val="Calibri"/>
        <family val="2"/>
        <scheme val="minor"/>
      </rPr>
      <t xml:space="preserve"> that is recognised and accepted across care settings for:</t>
    </r>
  </si>
  <si>
    <t>1.1.1</t>
  </si>
  <si>
    <t>Children and Young People</t>
  </si>
  <si>
    <t>1.1.2</t>
  </si>
  <si>
    <t>Adults</t>
  </si>
  <si>
    <t>The locality has a recognised approach to personalised care and support planning for care at the end of life (the last days and hours of life) that is recognised and accepted across care settings for:</t>
  </si>
  <si>
    <t>1.1.3</t>
  </si>
  <si>
    <t>1.1.4</t>
  </si>
  <si>
    <t>1.1.5</t>
  </si>
  <si>
    <t xml:space="preserve">The locality records and communicates decisions around Cardio-Pulmonary Resuscitation that is consistent across all care settings </t>
  </si>
  <si>
    <t>1.1.6</t>
  </si>
  <si>
    <t>The locality has a training strategy for developing communication skills which covers all health and social care staff and includes skills in meaningful PCSP conversations</t>
  </si>
  <si>
    <t>1.1.7</t>
  </si>
  <si>
    <t>The locality can evidence the number of staff accessing communication skills at core, intermediate and advanced level by staff group and or grade</t>
  </si>
  <si>
    <t>Systems for person centred care</t>
  </si>
  <si>
    <t>1.2.1</t>
  </si>
  <si>
    <t>The locality is utilising validated tools (e.g. IPOS) to measure patient outcomes against an individual’s personally defined goals and these are consistent across all settings</t>
  </si>
  <si>
    <t>1.2.2</t>
  </si>
  <si>
    <t>The locality has in place an agreed approach to early identify of those at end of life which includes all care settings</t>
  </si>
  <si>
    <t xml:space="preserve">Clear expectations </t>
  </si>
  <si>
    <t>1.3.1</t>
  </si>
  <si>
    <t>The locality has a central information point where people can easily access clear information about 'all ages' local palliative and end of life care services, including details about the level of service that they should expect and what they are entitled to</t>
  </si>
  <si>
    <t xml:space="preserve">Access to social care </t>
  </si>
  <si>
    <t>1.4.1</t>
  </si>
  <si>
    <t>The locality has an established process in place to enable rapid access to assessment for needs based social care</t>
  </si>
  <si>
    <t>1.4.2</t>
  </si>
  <si>
    <t xml:space="preserve">The locality has in place systems to respond to the social care needs based assessment </t>
  </si>
  <si>
    <t>1.4.3</t>
  </si>
  <si>
    <t>The locality has an approach for carers needs assessments with clear referral processes to supportive services</t>
  </si>
  <si>
    <t xml:space="preserve">Helping people take control </t>
  </si>
  <si>
    <t>1.5.1</t>
  </si>
  <si>
    <t>The locality is supporting people to take control and to tailor their end of life care through the use of  personal health budgets /integrated budgets</t>
  </si>
  <si>
    <t>1.5.2</t>
  </si>
  <si>
    <t>The locality offers support to enable patients and the people who care for them to self-manage those aspects of their condition which help improve the quality of their life</t>
  </si>
  <si>
    <t xml:space="preserve">Integrated Care </t>
  </si>
  <si>
    <t>1.6.1</t>
  </si>
  <si>
    <t>The locality has a strategy to reduce traditional barriers between care providers and provide seamless transfers of care including:</t>
  </si>
  <si>
    <t>1.6.2</t>
  </si>
  <si>
    <t>An approach that supports systems of data sharing for all service providers (For example EPaCCs)</t>
  </si>
  <si>
    <t>1.6.3</t>
  </si>
  <si>
    <t>Multi-lateral contracting arrangements OR contracting arrangements that support integrated care</t>
  </si>
  <si>
    <t>1.6.4</t>
  </si>
  <si>
    <t>Pooled CCG budgets across footprints for high cost, low activity services</t>
  </si>
  <si>
    <t xml:space="preserve">Good end of life care includes bereavement </t>
  </si>
  <si>
    <t>1.7.1</t>
  </si>
  <si>
    <t>Bereaved people within the locality all have equitable access to bereavement and pre-bereavement care, including children and young people and those affected by sudden or traumatic death</t>
  </si>
  <si>
    <t>I live in a society where I get good end of life care regardless of who I am, where I live or the circumstances of my life.</t>
  </si>
  <si>
    <t xml:space="preserve">Measurement  </t>
  </si>
  <si>
    <t xml:space="preserve">Using existing data </t>
  </si>
  <si>
    <t>2.1.1</t>
  </si>
  <si>
    <t>The locality fully understands the current reach of palliative and end of life care services, and local population-based needs assessments across different diseases, social and ethnic groups and are using this information to plan future services</t>
  </si>
  <si>
    <t>Community partnerships</t>
  </si>
  <si>
    <t>2.2.1</t>
  </si>
  <si>
    <t>The locality has representatives of the population e.g. different faith &amp; cultural groups, as well as those supporting the young and old, feeding into locality specific (STP/ICS level) palliative and end of life care strategy</t>
  </si>
  <si>
    <t xml:space="preserve">Gathering new data  </t>
  </si>
  <si>
    <t>2.3.1</t>
  </si>
  <si>
    <r>
      <t xml:space="preserve">The locality routinely collect and report on Palliative and End of Life Care activity to inform ongoing </t>
    </r>
    <r>
      <rPr>
        <b/>
        <sz val="11"/>
        <rFont val="Calibri"/>
        <family val="2"/>
        <scheme val="minor"/>
      </rPr>
      <t>quality improvement</t>
    </r>
    <r>
      <rPr>
        <sz val="11"/>
        <rFont val="Calibri"/>
        <family val="2"/>
        <scheme val="minor"/>
      </rPr>
      <t xml:space="preserve"> work including that of equal access and meeting the needs of diverse groups</t>
    </r>
  </si>
  <si>
    <t xml:space="preserve">Unwavering commitment </t>
  </si>
  <si>
    <t>2.4.1</t>
  </si>
  <si>
    <t xml:space="preserve">The locality has accountability mechanisms, such as Equality Impact Assessments, in place to demonstrate equity of access and responsiveness for palliative and end of life care services  </t>
  </si>
  <si>
    <t xml:space="preserve">Population based needs assessment and commissioning </t>
  </si>
  <si>
    <t>2.5.1</t>
  </si>
  <si>
    <t xml:space="preserve">The locality can demonstrate how end of life care services have been influenced by local population based needs assessments  </t>
  </si>
  <si>
    <t xml:space="preserve">Person centred outcome measurements </t>
  </si>
  <si>
    <t>2.6.1</t>
  </si>
  <si>
    <t xml:space="preserve">The locality has a process for independently analysing person centred outcome measures (e.g. IPOS) in order to hold providers to account and ensure fair access to care </t>
  </si>
  <si>
    <t xml:space="preserve">Ambition 3: Maximising comfort and wellbeing   </t>
  </si>
  <si>
    <t>My care is regularly reviewed and every effort is made for me to have the support, care and treatment that might be needed to help me to be as comfortable and as free from distress as possible.</t>
  </si>
  <si>
    <t xml:space="preserve">Recognising distress whatever the cause </t>
  </si>
  <si>
    <t>3.1.1</t>
  </si>
  <si>
    <r>
      <t xml:space="preserve">The locality has in place a formal system in place to </t>
    </r>
    <r>
      <rPr>
        <b/>
        <sz val="11"/>
        <color theme="1"/>
        <rFont val="Calibri"/>
        <family val="2"/>
        <scheme val="minor"/>
      </rPr>
      <t>recognise and acknowledge</t>
    </r>
    <r>
      <rPr>
        <sz val="11"/>
        <color theme="1"/>
        <rFont val="Calibri"/>
        <family val="2"/>
        <scheme val="minor"/>
      </rPr>
      <t xml:space="preserve"> physical, psychological, emotional, social, or spiritual distress at the end of life </t>
    </r>
  </si>
  <si>
    <t xml:space="preserve">Addressing all forms of distress   </t>
  </si>
  <si>
    <t>The locality have accessible &amp; responsive services to address the following:</t>
  </si>
  <si>
    <t>3.2.1</t>
  </si>
  <si>
    <t>Physical Distress</t>
  </si>
  <si>
    <t>3.2.2</t>
  </si>
  <si>
    <t>Emotional Distress</t>
  </si>
  <si>
    <t>3.2.3</t>
  </si>
  <si>
    <t>Social Distress</t>
  </si>
  <si>
    <t>3.2.4</t>
  </si>
  <si>
    <t>Spiritual Distress</t>
  </si>
  <si>
    <t xml:space="preserve">Skilled assessment and symptom management </t>
  </si>
  <si>
    <t>3.3.1</t>
  </si>
  <si>
    <t xml:space="preserve">There is a consistent approach across all care settings in the locality to anticipatory prescribing </t>
  </si>
  <si>
    <t>3.3.2</t>
  </si>
  <si>
    <t xml:space="preserve">The locality have 24 hour access to specialist symptom control advice and support for those nearing end of life </t>
  </si>
  <si>
    <t>3.3.3</t>
  </si>
  <si>
    <t>The locality have recognised providers for dispensing end of life medications 24/7</t>
  </si>
  <si>
    <t>3.3.4</t>
  </si>
  <si>
    <t xml:space="preserve">The workforce have central access to all locally supported symptom management guidelines </t>
  </si>
  <si>
    <t>3.3.5</t>
  </si>
  <si>
    <t>The locality have a strategy for providing education and training in simple procedures and care processes to unpaid carers where appropriate</t>
  </si>
  <si>
    <t xml:space="preserve">Priorities for care of the dying person </t>
  </si>
  <si>
    <t>3.4.1</t>
  </si>
  <si>
    <t xml:space="preserve">The locality has robust audit plans in place to monitor the achievement of the 5 priorities for care of the dying person </t>
  </si>
  <si>
    <t xml:space="preserve">Specialist Palliative Care </t>
  </si>
  <si>
    <t>3.5.1</t>
  </si>
  <si>
    <t>The locality has a 7 day service for Specialist Palliative Care assessments</t>
  </si>
  <si>
    <t>3.5.2</t>
  </si>
  <si>
    <t>Specialist Palliative Care advice is available 24/7 across the locality</t>
  </si>
  <si>
    <t>3.5.3</t>
  </si>
  <si>
    <t>The locality have a framework in place to develop the capability of the generalist workforce supported by the Specialist Palliative Care Team(s)</t>
  </si>
  <si>
    <t xml:space="preserve">Rehabilitative palliative care </t>
  </si>
  <si>
    <t>3.6.1</t>
  </si>
  <si>
    <t xml:space="preserve">The locality have access to rehabilitative services for people approaching the end of life </t>
  </si>
  <si>
    <t>3.6.2</t>
  </si>
  <si>
    <t>The locality has systems in place to ensure access to equipment to support people with movement, comfort care and activities of daily living.</t>
  </si>
  <si>
    <t xml:space="preserve">Ambition 4: Care is coordinated    </t>
  </si>
  <si>
    <t>I get the right help at the right time from the right people. I have a team around me who know my needs and my plans and work together to help me achieve them. 
I can always reach someone who will listen and respond at any time of the day or night.</t>
  </si>
  <si>
    <t xml:space="preserve">Shared records  </t>
  </si>
  <si>
    <t>4.1.1</t>
  </si>
  <si>
    <t xml:space="preserve">The locality has a dedicated data sharing (such as EPaCCS) project/steering group with representation from all care settings </t>
  </si>
  <si>
    <t>4.1.2</t>
  </si>
  <si>
    <t>EPaCCS information is being shared with the following services:</t>
  </si>
  <si>
    <t xml:space="preserve"> Ambulance Service</t>
  </si>
  <si>
    <t xml:space="preserve">Out of Hours Service </t>
  </si>
  <si>
    <t>NHS 111</t>
  </si>
  <si>
    <t>Specialist Palliative Care Teams</t>
  </si>
  <si>
    <t>Primary Care</t>
  </si>
  <si>
    <t>Community Teams e.g. District Nurses, Matrons</t>
  </si>
  <si>
    <t>Hospitals</t>
  </si>
  <si>
    <t>Care Homes</t>
  </si>
  <si>
    <t>Hospice</t>
  </si>
  <si>
    <t xml:space="preserve">Social Care </t>
  </si>
  <si>
    <t>4.1.3</t>
  </si>
  <si>
    <t xml:space="preserve">The locality can evidence the proportion of people dying with an EPaCCS record </t>
  </si>
  <si>
    <t>4.1.4</t>
  </si>
  <si>
    <t>Palliative Care Multi-Disciplinary Meetings (MDT) are informed as appropriate through data sharing systems (such as EPaCCs)</t>
  </si>
  <si>
    <t>4.1.5</t>
  </si>
  <si>
    <t xml:space="preserve">As part of their EPaCCS system the locality are able to share electronically the personalised care and support plans of people nearing the end of life </t>
  </si>
  <si>
    <t>4.1.6</t>
  </si>
  <si>
    <t>The locality has mechanisms in place for the person approaching end of life to review and update their wishes and preferences within their electronic record</t>
  </si>
  <si>
    <t xml:space="preserve">Clear roles and responsibilities </t>
  </si>
  <si>
    <t>4.2.1</t>
  </si>
  <si>
    <t>A clinical lead is identified for each key provider with allocated time e.g PAs assigned for developing local services and who ensure systems are in place for communication with other providers and agencies</t>
  </si>
  <si>
    <t xml:space="preserve">A system wide response  </t>
  </si>
  <si>
    <t>4.3.1</t>
  </si>
  <si>
    <t>The locality has Palliative &amp; End of Life Care as a core component of the STP/ ICS Operational Plan</t>
  </si>
  <si>
    <t>4.3.2</t>
  </si>
  <si>
    <t>The locality includes people with a personal or professional experience of death, dying and bereavement to collaborate in the design of new services (co-production)</t>
  </si>
  <si>
    <t xml:space="preserve">Everyone matters </t>
  </si>
  <si>
    <t xml:space="preserve">Local end of life strategy is inclusive of approaches to the following groups:   </t>
  </si>
  <si>
    <t>4.4.1</t>
  </si>
  <si>
    <t>Children and young adults</t>
  </si>
  <si>
    <t>4.4.2</t>
  </si>
  <si>
    <t>Those of older age and those with frailty</t>
  </si>
  <si>
    <t>4.4.3</t>
  </si>
  <si>
    <t>Those with Dementia</t>
  </si>
  <si>
    <t>4.4.4</t>
  </si>
  <si>
    <t xml:space="preserve">Those with Learning Disabilities </t>
  </si>
  <si>
    <t xml:space="preserve">Continuity in partnership  </t>
  </si>
  <si>
    <t>4.5.1</t>
  </si>
  <si>
    <t>The locality has active partnerships driving forward development of community-based approaches accessed via social prescribing.</t>
  </si>
  <si>
    <t xml:space="preserve">Ambition 5: All staff are prepared to care  </t>
  </si>
  <si>
    <t>Wherever I am, health and care staff bring empathy, skills and expertise and give me competent, confident and compassionate care.</t>
  </si>
  <si>
    <t xml:space="preserve">Professional ethos  </t>
  </si>
  <si>
    <t>5.1.1</t>
  </si>
  <si>
    <t xml:space="preserve">The locality have a strategy for providing education and training to all paid carers and clinicians’ at every level of expertise </t>
  </si>
  <si>
    <t xml:space="preserve">Support and resilience  </t>
  </si>
  <si>
    <t>5.2.1</t>
  </si>
  <si>
    <t xml:space="preserve">The locality have specific wellbeing interventions in place to support resilience among the workforce who care for those approaching the end of life e.g. clinical supervision, counselling, peer support    </t>
  </si>
  <si>
    <t xml:space="preserve">Knowledge based judgement  </t>
  </si>
  <si>
    <t>5.3.1</t>
  </si>
  <si>
    <t xml:space="preserve">The workforce have access to a diverse range of education and training opportunities’ within the locality provided by credible trainers  </t>
  </si>
  <si>
    <t xml:space="preserve">Awareness of legislation </t>
  </si>
  <si>
    <t>5.4.1</t>
  </si>
  <si>
    <t>Training in end of life care includes raising awareness of relevant legislation e.g. Mental Capacity Act, Care Act, Children &amp; Families Act &amp; Lasting Power of Attorney</t>
  </si>
  <si>
    <t>5.4.2</t>
  </si>
  <si>
    <t xml:space="preserve">The workforce have access to information pertaining to the diverse approaches to death, dying and bereavement across different communities, to ensure equity of end of life care delivery </t>
  </si>
  <si>
    <t xml:space="preserve">Executive governance </t>
  </si>
  <si>
    <t>5.5.1</t>
  </si>
  <si>
    <t>There is strong and clearly defined leadership for palliative and end of life care across the locality and at regional level</t>
  </si>
  <si>
    <t>Using New Technology</t>
  </si>
  <si>
    <t>5.6.1</t>
  </si>
  <si>
    <t>Localities have a strategy for using technologies in the advancement of care i.e. remote monitoring equipment, virtual consultation</t>
  </si>
  <si>
    <t>I live in a community where everybody recognises that we all have a role to play in supporting each other in times of crisis and loss. 
People are ready, willing and confident to have conversations about living and dying well and to support each other in emotional and practical ways.</t>
  </si>
  <si>
    <t>Compassionate and resilient communities</t>
  </si>
  <si>
    <t>6.1.1</t>
  </si>
  <si>
    <t xml:space="preserve">The locality has a dedicated work programme aimed at building community capacity e.g.  Developing the social prescribing offer, promotion of the Dying Well Community Charter, or through the nourishing of compassionate communities  </t>
  </si>
  <si>
    <t xml:space="preserve">Public awareness  </t>
  </si>
  <si>
    <t>6.2.1</t>
  </si>
  <si>
    <t>The locality can evidence within strategy how they intend to support the promotion of the public discussion around death, dying and bereavement</t>
  </si>
  <si>
    <t xml:space="preserve">Practical support </t>
  </si>
  <si>
    <t>6.3.1</t>
  </si>
  <si>
    <t>The locality has a clear referral process from all key providers to Social Prescribing Link Workers, for all ages</t>
  </si>
  <si>
    <t xml:space="preserve">Volunteers </t>
  </si>
  <si>
    <t>6.4.1</t>
  </si>
  <si>
    <t xml:space="preserve">The locality recruit and train volunteers to specifically support people approaching the end of life, their families and communities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</si>
</sst>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4" x14ac:knownFonts="1">
    <font>
      <sz val="11"/>
      <color theme="1"/>
      <name val="Calibri"/>
      <family val="2"/>
      <scheme val="minor"/>
    </font>
    <font>
      <b/>
      <sz val="11"/>
      <color theme="1"/>
      <name val="Calibri"/>
      <family val="2"/>
      <scheme val="minor"/>
    </font>
    <font>
      <b/>
      <sz val="16"/>
      <color theme="1"/>
      <name val="Calibri"/>
      <family val="2"/>
      <scheme val="minor"/>
    </font>
    <font>
      <sz val="14"/>
      <color theme="1"/>
      <name val="Calibri"/>
      <family val="2"/>
      <scheme val="minor"/>
    </font>
    <font>
      <sz val="14"/>
      <color rgb="FFFF0000"/>
      <name val="Calibri"/>
      <family val="2"/>
      <scheme val="minor"/>
    </font>
    <font>
      <sz val="11"/>
      <color rgb="FF00B050"/>
      <name val="Calibri"/>
      <family val="2"/>
      <scheme val="minor"/>
    </font>
    <font>
      <sz val="14"/>
      <color theme="9"/>
      <name val="Calibri"/>
      <family val="2"/>
      <scheme val="minor"/>
    </font>
    <font>
      <b/>
      <i/>
      <sz val="11"/>
      <color theme="1"/>
      <name val="Calibri"/>
      <family val="2"/>
      <scheme val="minor"/>
    </font>
    <font>
      <sz val="11"/>
      <name val="Calibri"/>
      <family val="2"/>
      <scheme val="minor"/>
    </font>
    <font>
      <b/>
      <sz val="11"/>
      <name val="Calibri"/>
      <family val="2"/>
      <scheme val="minor"/>
    </font>
    <font>
      <sz val="11"/>
      <color theme="1"/>
      <name val="Calibri"/>
      <family val="2"/>
      <scheme val="minor"/>
    </font>
    <font>
      <b/>
      <sz val="18"/>
      <color theme="1"/>
      <name val="Calibri"/>
      <family val="2"/>
      <scheme val="minor"/>
    </font>
    <font>
      <sz val="18"/>
      <color theme="1"/>
      <name val="Calibri"/>
      <family val="2"/>
      <scheme val="minor"/>
    </font>
    <font>
      <b/>
      <u/>
      <sz val="16"/>
      <color theme="1"/>
      <name val="Calibri"/>
      <family val="2"/>
      <scheme val="minor"/>
    </font>
    <font>
      <sz val="16"/>
      <color theme="1"/>
      <name val="Calibri"/>
      <family val="2"/>
      <scheme val="minor"/>
    </font>
    <font>
      <b/>
      <sz val="11"/>
      <color theme="4"/>
      <name val="Calibri"/>
      <family val="2"/>
      <scheme val="minor"/>
    </font>
    <font>
      <b/>
      <sz val="11"/>
      <color rgb="FF7030A0"/>
      <name val="Calibri"/>
      <family val="2"/>
      <scheme val="minor"/>
    </font>
    <font>
      <b/>
      <sz val="11"/>
      <color rgb="FFFF99CC"/>
      <name val="Calibri"/>
      <family val="2"/>
      <scheme val="minor"/>
    </font>
    <font>
      <b/>
      <sz val="11"/>
      <color rgb="FFFF0000"/>
      <name val="Calibri"/>
      <family val="2"/>
      <scheme val="minor"/>
    </font>
    <font>
      <b/>
      <sz val="11"/>
      <color rgb="FFFFC000"/>
      <name val="Calibri"/>
      <family val="2"/>
      <scheme val="minor"/>
    </font>
    <font>
      <b/>
      <sz val="11"/>
      <color theme="9"/>
      <name val="Calibri"/>
      <family val="2"/>
      <scheme val="minor"/>
    </font>
    <font>
      <sz val="11"/>
      <color theme="9"/>
      <name val="Calibri"/>
      <family val="2"/>
      <scheme val="minor"/>
    </font>
    <font>
      <b/>
      <u/>
      <sz val="11"/>
      <color theme="1"/>
      <name val="Calibri"/>
      <family val="2"/>
      <scheme val="minor"/>
    </font>
    <font>
      <sz val="12"/>
      <name val="Calibri"/>
      <family val="2"/>
      <scheme val="minor"/>
    </font>
  </fonts>
  <fills count="24">
    <fill>
      <patternFill patternType="none"/>
    </fill>
    <fill>
      <patternFill patternType="gray125"/>
    </fill>
    <fill>
      <patternFill patternType="solid">
        <fgColor rgb="FF4F81BD"/>
        <bgColor indexed="64"/>
      </patternFill>
    </fill>
    <fill>
      <patternFill patternType="solid">
        <fgColor rgb="FF95B3D7"/>
        <bgColor indexed="64"/>
      </patternFill>
    </fill>
    <fill>
      <patternFill patternType="solid">
        <fgColor rgb="FFFF0000"/>
        <bgColor indexed="64"/>
      </patternFill>
    </fill>
    <fill>
      <patternFill patternType="solid">
        <fgColor rgb="FFFFC000"/>
        <bgColor indexed="64"/>
      </patternFill>
    </fill>
    <fill>
      <patternFill patternType="solid">
        <fgColor rgb="FFA85E9D"/>
        <bgColor indexed="64"/>
      </patternFill>
    </fill>
    <fill>
      <patternFill patternType="solid">
        <fgColor rgb="FFFFCCFF"/>
        <bgColor indexed="64"/>
      </patternFill>
    </fill>
    <fill>
      <patternFill patternType="solid">
        <fgColor rgb="FFF533B4"/>
        <bgColor indexed="64"/>
      </patternFill>
    </fill>
    <fill>
      <patternFill patternType="solid">
        <fgColor rgb="FFF8B6EB"/>
        <bgColor indexed="64"/>
      </patternFill>
    </fill>
    <fill>
      <patternFill patternType="solid">
        <fgColor theme="3" tint="0.79998168889431442"/>
        <bgColor indexed="64"/>
      </patternFill>
    </fill>
    <fill>
      <patternFill patternType="solid">
        <fgColor rgb="FFF58279"/>
        <bgColor indexed="64"/>
      </patternFill>
    </fill>
    <fill>
      <patternFill patternType="solid">
        <fgColor theme="0" tint="-0.14999847407452621"/>
        <bgColor indexed="64"/>
      </patternFill>
    </fill>
    <fill>
      <patternFill patternType="solid">
        <fgColor rgb="FFFABF8F"/>
        <bgColor indexed="64"/>
      </patternFill>
    </fill>
    <fill>
      <patternFill patternType="solid">
        <fgColor rgb="FF00B050"/>
        <bgColor indexed="64"/>
      </patternFill>
    </fill>
    <fill>
      <patternFill patternType="solid">
        <fgColor rgb="FFD6E3BC"/>
        <bgColor indexed="64"/>
      </patternFill>
    </fill>
    <fill>
      <patternFill patternType="solid">
        <fgColor theme="4" tint="0.39997558519241921"/>
        <bgColor indexed="64"/>
      </patternFill>
    </fill>
    <fill>
      <patternFill patternType="solid">
        <fgColor theme="4" tint="0.59996337778862885"/>
        <bgColor indexed="64"/>
      </patternFill>
    </fill>
    <fill>
      <patternFill patternType="solid">
        <fgColor rgb="FFDBE5F1"/>
        <bgColor indexed="64"/>
      </patternFill>
    </fill>
    <fill>
      <patternFill patternType="solid">
        <fgColor rgb="FFFFFF00"/>
        <bgColor indexed="64"/>
      </patternFill>
    </fill>
    <fill>
      <patternFill patternType="solid">
        <fgColor rgb="FF92D050"/>
        <bgColor indexed="64"/>
      </patternFill>
    </fill>
    <fill>
      <patternFill patternType="solid">
        <fgColor theme="4"/>
        <bgColor indexed="64"/>
      </patternFill>
    </fill>
    <fill>
      <patternFill patternType="solid">
        <fgColor theme="9" tint="0.39997558519241921"/>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style="thin">
        <color rgb="FF000000"/>
      </right>
      <top style="thin">
        <color rgb="FF000000"/>
      </top>
      <bottom style="thin">
        <color rgb="FF000000"/>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xf numFmtId="9" fontId="10" fillId="0" borderId="0" applyFont="0" applyFill="0" applyBorder="0" applyAlignment="0" applyProtection="0"/>
  </cellStyleXfs>
  <cellXfs count="154">
    <xf numFmtId="0" fontId="0" fillId="0" borderId="0" xfId="0"/>
    <xf numFmtId="0" fontId="2" fillId="0" borderId="0" xfId="0" applyFont="1" applyAlignment="1" applyProtection="1">
      <alignment vertical="center"/>
      <protection hidden="1"/>
    </xf>
    <xf numFmtId="0" fontId="2" fillId="0" borderId="0" xfId="0" applyFont="1" applyAlignment="1" applyProtection="1">
      <alignment vertical="center"/>
      <protection locked="0"/>
    </xf>
    <xf numFmtId="0" fontId="0" fillId="0" borderId="0" xfId="0" applyProtection="1">
      <protection locked="0"/>
    </xf>
    <xf numFmtId="0" fontId="1" fillId="2" borderId="1" xfId="0" applyFont="1" applyFill="1" applyBorder="1" applyAlignment="1" applyProtection="1">
      <alignment vertical="center" wrapText="1"/>
      <protection hidden="1"/>
    </xf>
    <xf numFmtId="0" fontId="1" fillId="2" borderId="1" xfId="0" applyFont="1" applyFill="1" applyBorder="1" applyAlignment="1" applyProtection="1">
      <alignment horizontal="center" vertical="center" wrapText="1"/>
      <protection hidden="1"/>
    </xf>
    <xf numFmtId="0" fontId="1" fillId="3" borderId="3" xfId="0" applyFont="1" applyFill="1" applyBorder="1" applyAlignment="1" applyProtection="1">
      <alignment vertical="center" wrapText="1"/>
      <protection hidden="1"/>
    </xf>
    <xf numFmtId="0" fontId="0" fillId="0" borderId="1" xfId="0" applyFont="1" applyBorder="1" applyAlignment="1" applyProtection="1">
      <alignment vertical="center" wrapText="1"/>
      <protection hidden="1"/>
    </xf>
    <xf numFmtId="0" fontId="0" fillId="0" borderId="1" xfId="0" applyFont="1" applyBorder="1" applyAlignment="1" applyProtection="1">
      <alignment vertical="center" wrapText="1"/>
      <protection locked="0"/>
    </xf>
    <xf numFmtId="0" fontId="0" fillId="0" borderId="0" xfId="0" applyProtection="1">
      <protection hidden="1"/>
    </xf>
    <xf numFmtId="0" fontId="1" fillId="6" borderId="1" xfId="0" applyFont="1" applyFill="1" applyBorder="1" applyAlignment="1" applyProtection="1">
      <alignment vertical="center" wrapText="1"/>
      <protection hidden="1"/>
    </xf>
    <xf numFmtId="0" fontId="1" fillId="6" borderId="1" xfId="0" applyFont="1" applyFill="1" applyBorder="1" applyAlignment="1" applyProtection="1">
      <alignment horizontal="center" vertical="center" wrapText="1"/>
      <protection hidden="1"/>
    </xf>
    <xf numFmtId="0" fontId="0" fillId="7" borderId="1" xfId="0" applyFont="1" applyFill="1" applyBorder="1" applyAlignment="1" applyProtection="1">
      <alignment horizontal="center" vertical="center" wrapText="1"/>
      <protection hidden="1"/>
    </xf>
    <xf numFmtId="0" fontId="0" fillId="0" borderId="1" xfId="0" applyBorder="1" applyProtection="1">
      <protection locked="0"/>
    </xf>
    <xf numFmtId="0" fontId="1" fillId="8" borderId="1" xfId="0" applyFont="1" applyFill="1" applyBorder="1" applyAlignment="1" applyProtection="1">
      <alignment vertical="center" wrapText="1"/>
      <protection hidden="1"/>
    </xf>
    <xf numFmtId="0" fontId="1" fillId="8" borderId="1" xfId="0" applyFont="1" applyFill="1" applyBorder="1" applyAlignment="1" applyProtection="1">
      <alignment horizontal="center" vertical="center" wrapText="1"/>
      <protection hidden="1"/>
    </xf>
    <xf numFmtId="0" fontId="0" fillId="9" borderId="1" xfId="0" applyFont="1" applyFill="1" applyBorder="1" applyAlignment="1" applyProtection="1">
      <alignment horizontal="center" vertical="center" wrapText="1"/>
      <protection hidden="1"/>
    </xf>
    <xf numFmtId="0" fontId="0" fillId="9" borderId="1" xfId="0" applyFont="1" applyFill="1" applyBorder="1" applyAlignment="1" applyProtection="1">
      <alignment vertical="center" wrapText="1"/>
      <protection hidden="1"/>
    </xf>
    <xf numFmtId="0" fontId="0" fillId="0" borderId="1" xfId="0" applyFont="1" applyBorder="1" applyAlignment="1" applyProtection="1">
      <alignment horizontal="left" vertical="center" wrapText="1" indent="2"/>
      <protection hidden="1"/>
    </xf>
    <xf numFmtId="0" fontId="1" fillId="4" borderId="1" xfId="0" applyFont="1" applyFill="1" applyBorder="1" applyAlignment="1" applyProtection="1">
      <alignment horizontal="center" vertical="center" wrapText="1"/>
      <protection hidden="1"/>
    </xf>
    <xf numFmtId="0" fontId="0" fillId="11"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vertical="center" wrapText="1"/>
      <protection hidden="1"/>
    </xf>
    <xf numFmtId="0" fontId="0" fillId="13" borderId="1" xfId="0" applyFont="1" applyFill="1" applyBorder="1" applyAlignment="1" applyProtection="1">
      <alignment horizontal="center" vertical="center" wrapText="1"/>
      <protection hidden="1"/>
    </xf>
    <xf numFmtId="0" fontId="3" fillId="0" borderId="0" xfId="0" applyFont="1"/>
    <xf numFmtId="0" fontId="4" fillId="0" borderId="0" xfId="0" applyFont="1" applyAlignment="1">
      <alignment horizontal="left" vertical="top" wrapText="1"/>
    </xf>
    <xf numFmtId="0" fontId="0" fillId="0" borderId="1" xfId="0" applyFont="1" applyBorder="1" applyAlignment="1" applyProtection="1">
      <alignment vertical="top" wrapText="1"/>
      <protection hidden="1"/>
    </xf>
    <xf numFmtId="0" fontId="1" fillId="14" borderId="1" xfId="0" applyFont="1" applyFill="1" applyBorder="1" applyAlignment="1" applyProtection="1">
      <alignment vertical="center" wrapText="1"/>
      <protection hidden="1"/>
    </xf>
    <xf numFmtId="0" fontId="1" fillId="14" borderId="1" xfId="0" applyFont="1" applyFill="1" applyBorder="1" applyAlignment="1" applyProtection="1">
      <alignment horizontal="center" vertical="center" wrapText="1"/>
      <protection hidden="1"/>
    </xf>
    <xf numFmtId="0" fontId="0" fillId="15" borderId="1" xfId="0" applyFont="1" applyFill="1" applyBorder="1" applyAlignment="1" applyProtection="1">
      <alignment horizontal="center" vertical="center" wrapText="1"/>
      <protection hidden="1"/>
    </xf>
    <xf numFmtId="0" fontId="1" fillId="16" borderId="2" xfId="0" applyFont="1" applyFill="1" applyBorder="1"/>
    <xf numFmtId="0" fontId="1" fillId="7" borderId="1" xfId="0" applyFont="1" applyFill="1" applyBorder="1" applyAlignment="1" applyProtection="1">
      <alignment horizontal="center" vertical="center" wrapText="1"/>
      <protection hidden="1"/>
    </xf>
    <xf numFmtId="0" fontId="0" fillId="16" borderId="2" xfId="0" applyFont="1" applyFill="1" applyBorder="1" applyAlignment="1">
      <alignment horizontal="center"/>
    </xf>
    <xf numFmtId="0" fontId="1" fillId="8" borderId="1" xfId="0" applyFont="1" applyFill="1" applyBorder="1" applyAlignment="1" applyProtection="1">
      <alignment horizontal="left" vertical="center" wrapText="1"/>
      <protection hidden="1"/>
    </xf>
    <xf numFmtId="0" fontId="1" fillId="6" borderId="1" xfId="0" applyFont="1" applyFill="1" applyBorder="1" applyAlignment="1" applyProtection="1">
      <alignment horizontal="left" vertical="center" wrapText="1"/>
      <protection hidden="1"/>
    </xf>
    <xf numFmtId="0" fontId="1" fillId="2" borderId="1" xfId="0" applyFont="1" applyFill="1" applyBorder="1" applyAlignment="1" applyProtection="1">
      <alignment horizontal="left" vertical="center" wrapText="1"/>
      <protection hidden="1"/>
    </xf>
    <xf numFmtId="0" fontId="1" fillId="4" borderId="4" xfId="0" applyFont="1" applyFill="1" applyBorder="1" applyAlignment="1" applyProtection="1">
      <alignment vertical="center" wrapText="1"/>
      <protection hidden="1"/>
    </xf>
    <xf numFmtId="0" fontId="0" fillId="11" borderId="4" xfId="0" applyFont="1" applyFill="1" applyBorder="1" applyAlignment="1" applyProtection="1">
      <alignment horizontal="center" vertical="center" wrapText="1"/>
      <protection hidden="1"/>
    </xf>
    <xf numFmtId="0" fontId="1" fillId="4" borderId="1" xfId="0" applyFont="1" applyFill="1" applyBorder="1" applyAlignment="1" applyProtection="1">
      <alignment horizontal="left" vertical="center" wrapText="1"/>
      <protection hidden="1"/>
    </xf>
    <xf numFmtId="0" fontId="1" fillId="11" borderId="1" xfId="0" applyFont="1" applyFill="1" applyBorder="1" applyAlignment="1" applyProtection="1">
      <alignment horizontal="center" vertical="center" wrapText="1"/>
      <protection hidden="1"/>
    </xf>
    <xf numFmtId="0" fontId="1" fillId="5" borderId="1" xfId="0" applyFont="1" applyFill="1" applyBorder="1" applyAlignment="1" applyProtection="1">
      <alignment horizontal="left" vertical="center" wrapText="1"/>
      <protection hidden="1"/>
    </xf>
    <xf numFmtId="0" fontId="1" fillId="13" borderId="1" xfId="0" applyFont="1" applyFill="1" applyBorder="1" applyAlignment="1" applyProtection="1">
      <alignment horizontal="center" vertical="center" wrapText="1"/>
      <protection hidden="1"/>
    </xf>
    <xf numFmtId="0" fontId="1" fillId="14" borderId="1" xfId="0" applyFont="1" applyFill="1" applyBorder="1" applyAlignment="1" applyProtection="1">
      <alignment horizontal="left" vertical="center" wrapText="1"/>
      <protection hidden="1"/>
    </xf>
    <xf numFmtId="0" fontId="1" fillId="15" borderId="1" xfId="0" applyFont="1" applyFill="1" applyBorder="1" applyAlignment="1" applyProtection="1">
      <alignment horizontal="center" vertical="center" wrapText="1"/>
      <protection hidden="1"/>
    </xf>
    <xf numFmtId="0" fontId="0" fillId="0" borderId="1" xfId="0" applyBorder="1" applyAlignment="1">
      <alignment horizontal="left" vertical="top" wrapText="1"/>
    </xf>
    <xf numFmtId="0" fontId="0" fillId="0" borderId="1" xfId="0" applyBorder="1" applyAlignment="1">
      <alignment horizontal="left" vertical="top"/>
    </xf>
    <xf numFmtId="0" fontId="0" fillId="0" borderId="1" xfId="0" applyBorder="1" applyAlignment="1">
      <alignment horizontal="left"/>
    </xf>
    <xf numFmtId="0" fontId="5" fillId="0" borderId="1" xfId="0" applyFont="1" applyBorder="1" applyProtection="1">
      <protection locked="0"/>
    </xf>
    <xf numFmtId="0" fontId="6" fillId="0" borderId="1" xfId="0" applyFont="1" applyBorder="1" applyAlignment="1">
      <alignment wrapText="1"/>
    </xf>
    <xf numFmtId="0" fontId="3" fillId="0" borderId="1" xfId="0" applyFont="1" applyBorder="1" applyAlignment="1">
      <alignment wrapText="1"/>
    </xf>
    <xf numFmtId="0" fontId="3" fillId="0" borderId="1" xfId="0" applyFont="1" applyBorder="1"/>
    <xf numFmtId="0" fontId="0" fillId="0" borderId="1" xfId="0" applyFont="1" applyBorder="1" applyAlignment="1" applyProtection="1">
      <alignment horizontal="left" vertical="top" wrapText="1"/>
      <protection hidden="1"/>
    </xf>
    <xf numFmtId="0" fontId="1" fillId="16" borderId="1" xfId="0" applyFont="1" applyFill="1" applyBorder="1" applyAlignment="1">
      <alignment horizontal="center"/>
    </xf>
    <xf numFmtId="0" fontId="1" fillId="9" borderId="1" xfId="0" applyFont="1" applyFill="1" applyBorder="1" applyAlignment="1" applyProtection="1">
      <alignment horizontal="center" vertical="center" wrapText="1"/>
      <protection hidden="1"/>
    </xf>
    <xf numFmtId="0" fontId="1" fillId="13" borderId="5" xfId="0" applyFont="1" applyFill="1" applyBorder="1" applyAlignment="1" applyProtection="1">
      <alignment horizontal="center" vertical="center" wrapText="1"/>
      <protection hidden="1"/>
    </xf>
    <xf numFmtId="0" fontId="1" fillId="3" borderId="2" xfId="0" applyFont="1" applyFill="1" applyBorder="1" applyAlignment="1" applyProtection="1">
      <alignment horizontal="left" vertical="center" wrapText="1"/>
      <protection hidden="1"/>
    </xf>
    <xf numFmtId="0" fontId="1" fillId="7" borderId="2" xfId="0" applyFont="1" applyFill="1" applyBorder="1" applyAlignment="1" applyProtection="1">
      <alignment horizontal="left" vertical="center" wrapText="1"/>
      <protection hidden="1"/>
    </xf>
    <xf numFmtId="0" fontId="1" fillId="7" borderId="3" xfId="0" applyFont="1" applyFill="1" applyBorder="1" applyAlignment="1" applyProtection="1">
      <alignment horizontal="left" vertical="center" wrapText="1"/>
      <protection hidden="1"/>
    </xf>
    <xf numFmtId="0" fontId="1" fillId="7" borderId="4" xfId="0" applyFont="1" applyFill="1" applyBorder="1" applyAlignment="1" applyProtection="1">
      <alignment horizontal="left" vertical="center" wrapText="1"/>
      <protection hidden="1"/>
    </xf>
    <xf numFmtId="0" fontId="1" fillId="11" borderId="4" xfId="0" applyFont="1" applyFill="1" applyBorder="1" applyAlignment="1" applyProtection="1">
      <alignment horizontal="left" vertical="center" wrapText="1"/>
      <protection hidden="1"/>
    </xf>
    <xf numFmtId="0" fontId="1" fillId="11" borderId="1" xfId="0" applyFont="1" applyFill="1" applyBorder="1" applyAlignment="1" applyProtection="1">
      <alignment horizontal="left" vertical="center" wrapText="1"/>
      <protection hidden="1"/>
    </xf>
    <xf numFmtId="0" fontId="1" fillId="13" borderId="10" xfId="0" applyFont="1" applyFill="1" applyBorder="1" applyAlignment="1" applyProtection="1">
      <alignment horizontal="left" vertical="center" wrapText="1"/>
      <protection hidden="1"/>
    </xf>
    <xf numFmtId="0" fontId="1" fillId="13" borderId="11" xfId="0" applyFont="1" applyFill="1" applyBorder="1" applyAlignment="1" applyProtection="1">
      <alignment horizontal="left" vertical="center" wrapText="1"/>
      <protection hidden="1"/>
    </xf>
    <xf numFmtId="0" fontId="1" fillId="13" borderId="2" xfId="0" applyFont="1" applyFill="1" applyBorder="1" applyAlignment="1" applyProtection="1">
      <alignment horizontal="left" vertical="center" wrapText="1"/>
      <protection hidden="1"/>
    </xf>
    <xf numFmtId="0" fontId="1" fillId="13" borderId="3" xfId="0" applyFont="1" applyFill="1" applyBorder="1" applyAlignment="1" applyProtection="1">
      <alignment horizontal="left" vertical="center" wrapText="1"/>
      <protection hidden="1"/>
    </xf>
    <xf numFmtId="0" fontId="1" fillId="13" borderId="4" xfId="0" applyFont="1" applyFill="1" applyBorder="1" applyAlignment="1" applyProtection="1">
      <alignment horizontal="left" vertical="center" wrapText="1"/>
      <protection hidden="1"/>
    </xf>
    <xf numFmtId="0" fontId="1" fillId="15" borderId="1" xfId="0" applyFont="1" applyFill="1" applyBorder="1" applyAlignment="1" applyProtection="1">
      <alignment horizontal="left" vertical="center" wrapText="1"/>
      <protection hidden="1"/>
    </xf>
    <xf numFmtId="0" fontId="8" fillId="0" borderId="1" xfId="0" applyFont="1" applyBorder="1" applyAlignment="1" applyProtection="1">
      <alignment vertical="top" wrapText="1"/>
      <protection hidden="1"/>
    </xf>
    <xf numFmtId="0" fontId="8" fillId="0" borderId="1" xfId="0" applyFont="1" applyBorder="1" applyAlignment="1" applyProtection="1">
      <alignment vertical="center" wrapText="1"/>
      <protection hidden="1"/>
    </xf>
    <xf numFmtId="0" fontId="8" fillId="0" borderId="1" xfId="0" applyFont="1" applyBorder="1" applyAlignment="1" applyProtection="1">
      <alignment horizontal="left" vertical="top" wrapText="1"/>
      <protection hidden="1"/>
    </xf>
    <xf numFmtId="0" fontId="8" fillId="0" borderId="2" xfId="0" applyFont="1" applyBorder="1" applyAlignment="1" applyProtection="1">
      <alignment horizontal="left" vertical="top" wrapText="1"/>
      <protection hidden="1"/>
    </xf>
    <xf numFmtId="0" fontId="8" fillId="0" borderId="4" xfId="0" applyFont="1" applyBorder="1" applyAlignment="1" applyProtection="1">
      <alignment horizontal="left" vertical="top" wrapText="1"/>
      <protection hidden="1"/>
    </xf>
    <xf numFmtId="0" fontId="0" fillId="0" borderId="12" xfId="0" applyBorder="1"/>
    <xf numFmtId="0" fontId="0" fillId="0" borderId="2" xfId="0" applyFont="1" applyBorder="1" applyAlignment="1" applyProtection="1">
      <alignment horizontal="left" vertical="top" wrapText="1"/>
      <protection hidden="1"/>
    </xf>
    <xf numFmtId="0" fontId="0" fillId="0" borderId="5" xfId="0" applyBorder="1" applyProtection="1">
      <protection locked="0"/>
    </xf>
    <xf numFmtId="0" fontId="13" fillId="0" borderId="0" xfId="0" applyFont="1" applyProtection="1">
      <protection hidden="1"/>
    </xf>
    <xf numFmtId="0" fontId="14" fillId="0" borderId="0" xfId="0" applyFont="1" applyProtection="1">
      <protection hidden="1"/>
    </xf>
    <xf numFmtId="0" fontId="0" fillId="0" borderId="0" xfId="0" applyBorder="1" applyProtection="1">
      <protection hidden="1"/>
    </xf>
    <xf numFmtId="0" fontId="0" fillId="0" borderId="0" xfId="0" applyBorder="1" applyAlignment="1" applyProtection="1">
      <protection hidden="1"/>
    </xf>
    <xf numFmtId="0" fontId="0" fillId="0" borderId="13" xfId="0" applyBorder="1" applyProtection="1">
      <protection hidden="1"/>
    </xf>
    <xf numFmtId="0" fontId="0" fillId="0" borderId="14" xfId="0" applyBorder="1" applyProtection="1">
      <protection hidden="1"/>
    </xf>
    <xf numFmtId="0" fontId="1" fillId="18" borderId="1" xfId="0" applyFont="1" applyFill="1" applyBorder="1" applyAlignment="1" applyProtection="1">
      <alignment horizontal="center" vertical="center" wrapText="1"/>
      <protection hidden="1"/>
    </xf>
    <xf numFmtId="0" fontId="0" fillId="4" borderId="1" xfId="0" applyFont="1" applyFill="1" applyBorder="1" applyAlignment="1" applyProtection="1">
      <alignment vertical="center" wrapText="1"/>
      <protection hidden="1"/>
    </xf>
    <xf numFmtId="0" fontId="0" fillId="19" borderId="1" xfId="0" applyFont="1" applyFill="1" applyBorder="1" applyAlignment="1" applyProtection="1">
      <alignment vertical="center" wrapText="1"/>
      <protection hidden="1"/>
    </xf>
    <xf numFmtId="0" fontId="0" fillId="5" borderId="1" xfId="0" applyFont="1" applyFill="1" applyBorder="1" applyAlignment="1" applyProtection="1">
      <alignment vertical="center" wrapText="1"/>
      <protection hidden="1"/>
    </xf>
    <xf numFmtId="0" fontId="0" fillId="20" borderId="1" xfId="0" applyFont="1" applyFill="1" applyBorder="1" applyAlignment="1" applyProtection="1">
      <alignment vertical="center" wrapText="1"/>
      <protection hidden="1"/>
    </xf>
    <xf numFmtId="0" fontId="0" fillId="14" borderId="1" xfId="0" applyFont="1" applyFill="1" applyBorder="1" applyAlignment="1" applyProtection="1">
      <alignment vertical="center" wrapText="1"/>
      <protection hidden="1"/>
    </xf>
    <xf numFmtId="0" fontId="0" fillId="21" borderId="1" xfId="0" applyFont="1" applyFill="1" applyBorder="1" applyAlignment="1" applyProtection="1">
      <alignment vertical="center" wrapText="1"/>
      <protection hidden="1"/>
    </xf>
    <xf numFmtId="0" fontId="1" fillId="0" borderId="0" xfId="0" applyFont="1" applyAlignment="1" applyProtection="1">
      <alignment vertical="top"/>
      <protection hidden="1"/>
    </xf>
    <xf numFmtId="0" fontId="1" fillId="0" borderId="0" xfId="0" applyFont="1" applyAlignment="1" applyProtection="1">
      <alignment vertical="top" wrapText="1"/>
      <protection hidden="1"/>
    </xf>
    <xf numFmtId="0" fontId="1" fillId="4" borderId="1" xfId="0" applyFont="1" applyFill="1" applyBorder="1" applyAlignment="1" applyProtection="1">
      <alignment horizontal="center"/>
      <protection hidden="1"/>
    </xf>
    <xf numFmtId="0" fontId="1" fillId="19" borderId="1" xfId="0" applyFont="1" applyFill="1" applyBorder="1" applyAlignment="1" applyProtection="1">
      <alignment horizontal="center"/>
      <protection hidden="1"/>
    </xf>
    <xf numFmtId="0" fontId="1" fillId="5" borderId="1" xfId="0" applyFont="1" applyFill="1" applyBorder="1" applyAlignment="1" applyProtection="1">
      <alignment horizontal="center"/>
      <protection hidden="1"/>
    </xf>
    <xf numFmtId="0" fontId="1" fillId="22" borderId="1" xfId="0" applyFont="1" applyFill="1" applyBorder="1" applyAlignment="1" applyProtection="1">
      <alignment horizontal="center"/>
      <protection hidden="1"/>
    </xf>
    <xf numFmtId="0" fontId="1" fillId="14" borderId="1" xfId="0" applyFont="1" applyFill="1" applyBorder="1" applyAlignment="1" applyProtection="1">
      <alignment horizontal="center"/>
      <protection hidden="1"/>
    </xf>
    <xf numFmtId="0" fontId="1" fillId="21" borderId="1" xfId="0" applyFont="1" applyFill="1" applyBorder="1" applyAlignment="1" applyProtection="1">
      <alignment horizontal="center"/>
      <protection hidden="1"/>
    </xf>
    <xf numFmtId="0" fontId="23" fillId="0" borderId="1" xfId="0" applyFont="1" applyBorder="1" applyProtection="1">
      <protection hidden="1"/>
    </xf>
    <xf numFmtId="164" fontId="0" fillId="0" borderId="1" xfId="1" applyNumberFormat="1" applyFont="1" applyBorder="1" applyAlignment="1" applyProtection="1">
      <alignment horizontal="center"/>
      <protection hidden="1"/>
    </xf>
    <xf numFmtId="0" fontId="0" fillId="23" borderId="0" xfId="0" applyFill="1" applyProtection="1">
      <protection hidden="1"/>
    </xf>
    <xf numFmtId="0" fontId="1" fillId="3" borderId="1" xfId="0" applyFont="1" applyFill="1" applyBorder="1" applyAlignment="1" applyProtection="1">
      <alignment horizontal="left" vertical="center" wrapText="1"/>
      <protection hidden="1"/>
    </xf>
    <xf numFmtId="0" fontId="1" fillId="3" borderId="2" xfId="0" applyFont="1" applyFill="1" applyBorder="1" applyAlignment="1" applyProtection="1">
      <alignment horizontal="left" vertical="top" wrapText="1"/>
      <protection hidden="1"/>
    </xf>
    <xf numFmtId="0" fontId="0" fillId="0" borderId="4" xfId="0" applyFont="1" applyBorder="1" applyAlignment="1" applyProtection="1">
      <alignment horizontal="left" vertical="top" wrapText="1"/>
      <protection hidden="1"/>
    </xf>
    <xf numFmtId="0" fontId="0" fillId="0" borderId="4" xfId="0" applyFont="1" applyBorder="1" applyAlignment="1" applyProtection="1">
      <alignment horizontal="left" vertical="top" wrapText="1" indent="2"/>
      <protection hidden="1"/>
    </xf>
    <xf numFmtId="0" fontId="1" fillId="11" borderId="4" xfId="0" applyFont="1" applyFill="1" applyBorder="1" applyAlignment="1" applyProtection="1">
      <alignment horizontal="left" vertical="top" wrapText="1"/>
      <protection hidden="1"/>
    </xf>
    <xf numFmtId="0" fontId="0" fillId="0" borderId="0" xfId="0" applyAlignment="1">
      <alignment horizontal="left" vertical="top"/>
    </xf>
    <xf numFmtId="0" fontId="0" fillId="0" borderId="1" xfId="0" applyFont="1" applyBorder="1" applyAlignment="1" applyProtection="1">
      <alignment wrapText="1"/>
      <protection hidden="1"/>
    </xf>
    <xf numFmtId="0" fontId="1" fillId="13" borderId="2" xfId="0" applyFont="1" applyFill="1" applyBorder="1" applyAlignment="1" applyProtection="1">
      <alignment wrapText="1"/>
      <protection hidden="1"/>
    </xf>
    <xf numFmtId="0" fontId="1" fillId="13" borderId="9" xfId="0" applyFont="1" applyFill="1" applyBorder="1" applyAlignment="1" applyProtection="1">
      <alignment wrapText="1"/>
      <protection hidden="1"/>
    </xf>
    <xf numFmtId="0" fontId="0" fillId="0" borderId="1" xfId="0" applyBorder="1" applyAlignment="1" applyProtection="1">
      <alignment wrapText="1"/>
      <protection locked="0"/>
    </xf>
    <xf numFmtId="0" fontId="0" fillId="0" borderId="0" xfId="0" applyFill="1"/>
    <xf numFmtId="0" fontId="0" fillId="0" borderId="1" xfId="0" applyFont="1" applyFill="1" applyBorder="1" applyAlignment="1" applyProtection="1">
      <alignment horizontal="left" vertical="top" wrapText="1"/>
      <protection hidden="1"/>
    </xf>
    <xf numFmtId="0" fontId="0" fillId="0" borderId="0" xfId="0" applyAlignment="1" applyProtection="1">
      <alignment horizontal="left" vertical="top" wrapText="1"/>
      <protection hidden="1"/>
    </xf>
    <xf numFmtId="0" fontId="11" fillId="0" borderId="0" xfId="0" applyFont="1" applyAlignment="1" applyProtection="1">
      <alignment horizontal="center" vertical="center" wrapText="1"/>
      <protection hidden="1"/>
    </xf>
    <xf numFmtId="0" fontId="11" fillId="0" borderId="0" xfId="0" applyFont="1" applyAlignment="1" applyProtection="1">
      <alignment horizontal="center" vertical="center"/>
      <protection hidden="1"/>
    </xf>
    <xf numFmtId="0" fontId="0" fillId="17" borderId="9" xfId="0" applyFill="1" applyBorder="1" applyAlignment="1" applyProtection="1">
      <alignment horizontal="left" vertical="top" wrapText="1"/>
      <protection hidden="1"/>
    </xf>
    <xf numFmtId="0" fontId="0" fillId="17" borderId="10" xfId="0" applyFill="1" applyBorder="1" applyAlignment="1" applyProtection="1">
      <alignment horizontal="left" vertical="top" wrapText="1"/>
      <protection hidden="1"/>
    </xf>
    <xf numFmtId="0" fontId="0" fillId="17" borderId="11" xfId="0" applyFill="1" applyBorder="1" applyAlignment="1" applyProtection="1">
      <alignment horizontal="left" vertical="top" wrapText="1"/>
      <protection hidden="1"/>
    </xf>
    <xf numFmtId="0" fontId="0" fillId="17" borderId="13" xfId="0" applyFill="1" applyBorder="1" applyAlignment="1" applyProtection="1">
      <alignment horizontal="left" vertical="top" wrapText="1"/>
      <protection hidden="1"/>
    </xf>
    <xf numFmtId="0" fontId="0" fillId="17" borderId="0" xfId="0" applyFill="1" applyBorder="1" applyAlignment="1" applyProtection="1">
      <alignment horizontal="left" vertical="top" wrapText="1"/>
      <protection hidden="1"/>
    </xf>
    <xf numFmtId="0" fontId="0" fillId="17" borderId="14" xfId="0" applyFill="1" applyBorder="1" applyAlignment="1" applyProtection="1">
      <alignment horizontal="left" vertical="top" wrapText="1"/>
      <protection hidden="1"/>
    </xf>
    <xf numFmtId="0" fontId="0" fillId="17" borderId="15" xfId="0" applyFill="1" applyBorder="1" applyAlignment="1" applyProtection="1">
      <alignment horizontal="left" vertical="top" wrapText="1"/>
      <protection hidden="1"/>
    </xf>
    <xf numFmtId="0" fontId="0" fillId="17" borderId="8" xfId="0" applyFill="1" applyBorder="1" applyAlignment="1" applyProtection="1">
      <alignment horizontal="left" vertical="top" wrapText="1"/>
      <protection hidden="1"/>
    </xf>
    <xf numFmtId="0" fontId="0" fillId="17" borderId="16" xfId="0" applyFill="1" applyBorder="1" applyAlignment="1" applyProtection="1">
      <alignment horizontal="left" vertical="top" wrapText="1"/>
      <protection hidden="1"/>
    </xf>
    <xf numFmtId="0" fontId="0" fillId="0" borderId="9" xfId="0" applyBorder="1" applyAlignment="1" applyProtection="1">
      <alignment horizontal="left" wrapText="1"/>
      <protection hidden="1"/>
    </xf>
    <xf numFmtId="0" fontId="0" fillId="0" borderId="10" xfId="0" applyBorder="1" applyAlignment="1" applyProtection="1">
      <alignment horizontal="left"/>
      <protection hidden="1"/>
    </xf>
    <xf numFmtId="0" fontId="0" fillId="0" borderId="11" xfId="0" applyBorder="1" applyAlignment="1" applyProtection="1">
      <alignment horizontal="left"/>
      <protection hidden="1"/>
    </xf>
    <xf numFmtId="0" fontId="0" fillId="0" borderId="13" xfId="0" applyBorder="1" applyAlignment="1" applyProtection="1">
      <alignment horizontal="left"/>
      <protection hidden="1"/>
    </xf>
    <xf numFmtId="0" fontId="0" fillId="0" borderId="0" xfId="0" applyBorder="1" applyAlignment="1" applyProtection="1">
      <alignment horizontal="left"/>
      <protection hidden="1"/>
    </xf>
    <xf numFmtId="0" fontId="0" fillId="0" borderId="14" xfId="0" applyBorder="1" applyAlignment="1" applyProtection="1">
      <alignment horizontal="left"/>
      <protection hidden="1"/>
    </xf>
    <xf numFmtId="0" fontId="0" fillId="0" borderId="15" xfId="0" applyBorder="1" applyAlignment="1" applyProtection="1">
      <alignment horizontal="left" vertical="top" wrapText="1"/>
      <protection hidden="1"/>
    </xf>
    <xf numFmtId="0" fontId="0" fillId="0" borderId="8" xfId="0" applyBorder="1" applyAlignment="1" applyProtection="1">
      <alignment horizontal="left" vertical="top" wrapText="1"/>
      <protection hidden="1"/>
    </xf>
    <xf numFmtId="0" fontId="0" fillId="0" borderId="16" xfId="0" applyBorder="1" applyAlignment="1" applyProtection="1">
      <alignment horizontal="left" vertical="top" wrapText="1"/>
      <protection hidden="1"/>
    </xf>
    <xf numFmtId="0" fontId="0" fillId="0" borderId="0" xfId="0" applyAlignment="1" applyProtection="1">
      <alignment horizontal="left" vertical="top" wrapText="1"/>
      <protection hidden="1"/>
    </xf>
    <xf numFmtId="49" fontId="0" fillId="0" borderId="2" xfId="0" applyNumberFormat="1" applyBorder="1" applyAlignment="1" applyProtection="1">
      <alignment horizontal="left" vertical="top" wrapText="1"/>
      <protection locked="0" hidden="1"/>
    </xf>
    <xf numFmtId="49" fontId="0" fillId="0" borderId="3" xfId="0" applyNumberFormat="1" applyBorder="1" applyAlignment="1" applyProtection="1">
      <alignment horizontal="left" vertical="top" wrapText="1"/>
      <protection locked="0" hidden="1"/>
    </xf>
    <xf numFmtId="49" fontId="0" fillId="0" borderId="4" xfId="0" applyNumberFormat="1" applyBorder="1" applyAlignment="1" applyProtection="1">
      <alignment horizontal="left" vertical="top" wrapText="1"/>
      <protection locked="0" hidden="1"/>
    </xf>
    <xf numFmtId="0" fontId="0" fillId="0" borderId="2" xfId="0" applyBorder="1" applyAlignment="1" applyProtection="1">
      <alignment horizontal="left" vertical="top" wrapText="1"/>
      <protection locked="0" hidden="1"/>
    </xf>
    <xf numFmtId="0" fontId="0" fillId="0" borderId="3" xfId="0" applyBorder="1" applyAlignment="1" applyProtection="1">
      <alignment horizontal="left" vertical="top" wrapText="1"/>
      <protection locked="0" hidden="1"/>
    </xf>
    <xf numFmtId="0" fontId="0" fillId="0" borderId="4" xfId="0" applyBorder="1" applyAlignment="1" applyProtection="1">
      <alignment horizontal="left" vertical="top" wrapText="1"/>
      <protection locked="0" hidden="1"/>
    </xf>
    <xf numFmtId="0" fontId="0" fillId="0" borderId="1" xfId="0" applyBorder="1" applyAlignment="1" applyProtection="1">
      <alignment horizontal="center" vertical="top"/>
      <protection locked="0" hidden="1"/>
    </xf>
    <xf numFmtId="0" fontId="7" fillId="0" borderId="8" xfId="0" applyFont="1" applyBorder="1" applyAlignment="1" applyProtection="1">
      <alignment horizontal="left" vertical="top" wrapText="1"/>
      <protection locked="0"/>
    </xf>
    <xf numFmtId="0" fontId="0" fillId="12" borderId="1" xfId="0" applyFont="1" applyFill="1" applyBorder="1" applyAlignment="1" applyProtection="1">
      <alignment horizontal="center" vertical="center" wrapText="1"/>
      <protection locked="0"/>
    </xf>
    <xf numFmtId="0" fontId="7" fillId="0" borderId="8" xfId="0" applyFont="1" applyBorder="1" applyAlignment="1" applyProtection="1">
      <alignment horizontal="left" vertical="top" wrapText="1"/>
      <protection hidden="1"/>
    </xf>
    <xf numFmtId="0" fontId="1" fillId="9" borderId="2" xfId="0" applyFont="1" applyFill="1" applyBorder="1" applyAlignment="1" applyProtection="1">
      <alignment horizontal="left" vertical="center" wrapText="1"/>
      <protection hidden="1"/>
    </xf>
    <xf numFmtId="0" fontId="1" fillId="9" borderId="3" xfId="0" applyFont="1" applyFill="1" applyBorder="1" applyAlignment="1" applyProtection="1">
      <alignment horizontal="left" vertical="center" wrapText="1"/>
      <protection hidden="1"/>
    </xf>
    <xf numFmtId="0" fontId="1" fillId="9" borderId="4" xfId="0" applyFont="1" applyFill="1" applyBorder="1" applyAlignment="1" applyProtection="1">
      <alignment horizontal="left" vertical="center" wrapText="1"/>
      <protection hidden="1"/>
    </xf>
    <xf numFmtId="0" fontId="0" fillId="10" borderId="2" xfId="0" applyFill="1" applyBorder="1" applyAlignment="1" applyProtection="1">
      <alignment horizontal="center"/>
      <protection hidden="1"/>
    </xf>
    <xf numFmtId="0" fontId="0" fillId="10" borderId="3" xfId="0" applyFill="1" applyBorder="1" applyAlignment="1" applyProtection="1">
      <alignment horizontal="center"/>
      <protection hidden="1"/>
    </xf>
    <xf numFmtId="0" fontId="0" fillId="10" borderId="4" xfId="0" applyFill="1" applyBorder="1" applyAlignment="1" applyProtection="1">
      <alignment horizontal="center"/>
      <protection hidden="1"/>
    </xf>
    <xf numFmtId="0" fontId="0" fillId="0" borderId="5" xfId="0" applyBorder="1" applyAlignment="1">
      <alignment horizontal="left" vertical="top"/>
    </xf>
    <xf numFmtId="0" fontId="0" fillId="0" borderId="6" xfId="0" applyBorder="1" applyAlignment="1">
      <alignment horizontal="left" vertical="top"/>
    </xf>
    <xf numFmtId="0" fontId="0" fillId="0" borderId="7" xfId="0" applyBorder="1" applyAlignment="1">
      <alignment horizontal="left" vertical="top"/>
    </xf>
    <xf numFmtId="0" fontId="0" fillId="12" borderId="2" xfId="0" applyFill="1" applyBorder="1" applyAlignment="1" applyProtection="1">
      <alignment horizontal="center"/>
      <protection hidden="1"/>
    </xf>
    <xf numFmtId="0" fontId="0" fillId="12" borderId="3" xfId="0" applyFill="1" applyBorder="1" applyAlignment="1" applyProtection="1">
      <alignment horizontal="center"/>
      <protection hidden="1"/>
    </xf>
    <xf numFmtId="0" fontId="0" fillId="12" borderId="4" xfId="0" applyFill="1" applyBorder="1" applyAlignment="1" applyProtection="1">
      <alignment horizontal="center"/>
      <protection hidden="1"/>
    </xf>
  </cellXfs>
  <cellStyles count="2">
    <cellStyle name="Normal" xfId="0" builtinId="0"/>
    <cellStyle name="Percent" xfId="1" builtinId="5"/>
  </cellStyles>
  <dxfs count="247">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ill>
        <patternFill>
          <bgColor rgb="FFFF0000"/>
        </patternFill>
      </fill>
    </dxf>
    <dxf>
      <fill>
        <patternFill>
          <bgColor rgb="FFFFFF00"/>
        </patternFill>
      </fill>
    </dxf>
    <dxf>
      <fill>
        <patternFill>
          <bgColor rgb="FFFFC000"/>
        </patternFill>
      </fill>
    </dxf>
    <dxf>
      <fill>
        <patternFill>
          <bgColor rgb="FF92D050"/>
        </patternFill>
      </fill>
    </dxf>
    <dxf>
      <fill>
        <patternFill>
          <bgColor rgb="FF00B050"/>
        </patternFill>
      </fill>
    </dxf>
    <dxf>
      <fill>
        <patternFill>
          <bgColor theme="4"/>
        </patternFill>
      </fill>
    </dxf>
    <dxf>
      <font>
        <color theme="0" tint="-0.24994659260841701"/>
      </font>
      <fill>
        <patternFill patternType="none">
          <bgColor auto="1"/>
        </patternFill>
      </fill>
    </dxf>
  </dxfs>
  <tableStyles count="0" defaultTableStyle="TableStyleMedium2" defaultPivotStyle="PivotStyleLight16"/>
  <colors>
    <mruColors>
      <color rgb="FF9900CC"/>
      <color rgb="FFD6009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0</xdr:row>
      <xdr:rowOff>1</xdr:rowOff>
    </xdr:from>
    <xdr:to>
      <xdr:col>5</xdr:col>
      <xdr:colOff>0</xdr:colOff>
      <xdr:row>1</xdr:row>
      <xdr:rowOff>38100</xdr:rowOff>
    </xdr:to>
    <xdr:pic>
      <xdr:nvPicPr>
        <xdr:cNvPr id="4" name="Picture 3">
          <a:extLst>
            <a:ext uri="{FF2B5EF4-FFF2-40B4-BE49-F238E27FC236}">
              <a16:creationId xmlns:a16="http://schemas.microsoft.com/office/drawing/2014/main" id="{34717E03-4C72-4E77-A87F-C6ABFDDE8A7C}"/>
            </a:ext>
          </a:extLst>
        </xdr:cNvPr>
        <xdr:cNvPicPr>
          <a:picLocks noChangeAspect="1"/>
        </xdr:cNvPicPr>
      </xdr:nvPicPr>
      <xdr:blipFill>
        <a:blip xmlns:r="http://schemas.openxmlformats.org/officeDocument/2006/relationships" r:embed="rId1"/>
        <a:stretch>
          <a:fillRect/>
        </a:stretch>
      </xdr:blipFill>
      <xdr:spPr>
        <a:xfrm>
          <a:off x="7711440" y="1"/>
          <a:ext cx="1531620" cy="58673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GBBULVD/BULHOME4/AWesterman1/My%20Documents/EoL/Regional%20EoL/Self-Assessment%20Tool/Regional%20PEoLC%202020-21%20Self-Assessment%20Tool%20V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38"/>
  <sheetViews>
    <sheetView showGridLines="0" tabSelected="1" zoomScaleNormal="100" zoomScaleSheetLayoutView="142" workbookViewId="0">
      <selection activeCell="B26" sqref="B26:E26"/>
    </sheetView>
  </sheetViews>
  <sheetFormatPr defaultColWidth="0" defaultRowHeight="14.65" customHeight="1" zeroHeight="1" x14ac:dyDescent="0.25"/>
  <cols>
    <col min="1" max="1" width="5.28515625" style="9" customWidth="1"/>
    <col min="2" max="2" width="9.28515625" style="9" customWidth="1"/>
    <col min="3" max="3" width="88.7109375" style="9" bestFit="1" customWidth="1"/>
    <col min="4" max="4" width="9.28515625" style="9" customWidth="1"/>
    <col min="5" max="5" width="22.28515625" style="9" customWidth="1"/>
    <col min="6" max="6" width="1.28515625" style="9" hidden="1" customWidth="1"/>
    <col min="7" max="14" width="0" style="9" hidden="1" customWidth="1"/>
    <col min="15" max="16384" width="9.28515625" style="9" hidden="1"/>
  </cols>
  <sheetData>
    <row r="1" spans="1:14" ht="43.5" customHeight="1" x14ac:dyDescent="0.25">
      <c r="A1" s="111" t="s">
        <v>0</v>
      </c>
      <c r="B1" s="112"/>
      <c r="C1" s="112"/>
    </row>
    <row r="2" spans="1:14" ht="15" x14ac:dyDescent="0.25"/>
    <row r="3" spans="1:14" ht="21" x14ac:dyDescent="0.35">
      <c r="B3" s="74" t="s">
        <v>1</v>
      </c>
      <c r="C3" s="75"/>
    </row>
    <row r="4" spans="1:14" ht="6" customHeight="1" x14ac:dyDescent="0.25"/>
    <row r="5" spans="1:14" s="76" customFormat="1" ht="61.5" customHeight="1" x14ac:dyDescent="0.25">
      <c r="B5" s="113" t="s">
        <v>2</v>
      </c>
      <c r="C5" s="114"/>
      <c r="D5" s="114"/>
      <c r="E5" s="115"/>
      <c r="F5" s="77"/>
      <c r="G5" s="77"/>
      <c r="H5" s="77"/>
      <c r="I5" s="77"/>
      <c r="J5" s="77"/>
      <c r="K5" s="77"/>
      <c r="L5" s="77"/>
      <c r="M5" s="77"/>
      <c r="N5" s="77"/>
    </row>
    <row r="6" spans="1:14" s="76" customFormat="1" ht="60.75" customHeight="1" x14ac:dyDescent="0.25">
      <c r="B6" s="116"/>
      <c r="C6" s="117"/>
      <c r="D6" s="117"/>
      <c r="E6" s="118"/>
      <c r="F6" s="77"/>
      <c r="G6" s="77"/>
      <c r="H6" s="77"/>
      <c r="I6" s="77"/>
      <c r="J6" s="77"/>
      <c r="K6" s="77"/>
      <c r="L6" s="77"/>
      <c r="M6" s="77"/>
      <c r="N6" s="77"/>
    </row>
    <row r="7" spans="1:14" s="76" customFormat="1" ht="126.6" customHeight="1" x14ac:dyDescent="0.25">
      <c r="B7" s="119"/>
      <c r="C7" s="120"/>
      <c r="D7" s="120"/>
      <c r="E7" s="121"/>
      <c r="F7" s="77"/>
      <c r="G7" s="77"/>
      <c r="H7" s="77"/>
      <c r="I7" s="77"/>
      <c r="J7" s="77"/>
      <c r="K7" s="77"/>
      <c r="L7" s="77"/>
      <c r="M7" s="77"/>
      <c r="N7" s="77"/>
    </row>
    <row r="8" spans="1:14" ht="15" x14ac:dyDescent="0.25"/>
    <row r="9" spans="1:14" ht="21" x14ac:dyDescent="0.35">
      <c r="B9" s="74" t="s">
        <v>3</v>
      </c>
    </row>
    <row r="10" spans="1:14" ht="15" x14ac:dyDescent="0.25">
      <c r="B10" s="131" t="s">
        <v>4</v>
      </c>
      <c r="C10" s="131"/>
      <c r="D10" s="131"/>
      <c r="E10" s="131"/>
    </row>
    <row r="11" spans="1:14" ht="29.65" customHeight="1" x14ac:dyDescent="0.25">
      <c r="B11" s="131"/>
      <c r="C11" s="131"/>
      <c r="D11" s="131"/>
      <c r="E11" s="131"/>
    </row>
    <row r="12" spans="1:14" ht="15" x14ac:dyDescent="0.25">
      <c r="B12" s="110"/>
      <c r="C12" s="110"/>
      <c r="D12" s="110"/>
      <c r="E12" s="110"/>
    </row>
    <row r="13" spans="1:14" ht="21" x14ac:dyDescent="0.35">
      <c r="B13" s="74" t="s">
        <v>5</v>
      </c>
      <c r="C13" s="75"/>
    </row>
    <row r="14" spans="1:14" ht="15" x14ac:dyDescent="0.25"/>
    <row r="15" spans="1:14" s="76" customFormat="1" ht="15" x14ac:dyDescent="0.25">
      <c r="B15" s="122" t="s">
        <v>6</v>
      </c>
      <c r="C15" s="123"/>
      <c r="D15" s="123"/>
      <c r="E15" s="124"/>
      <c r="F15" s="77"/>
      <c r="G15" s="77"/>
      <c r="H15" s="77"/>
      <c r="I15" s="77"/>
      <c r="J15" s="77"/>
      <c r="K15" s="77"/>
      <c r="L15" s="77"/>
      <c r="M15" s="77"/>
      <c r="N15" s="77"/>
    </row>
    <row r="16" spans="1:14" s="76" customFormat="1" ht="15" x14ac:dyDescent="0.25">
      <c r="B16" s="125"/>
      <c r="C16" s="126"/>
      <c r="D16" s="126"/>
      <c r="E16" s="127"/>
      <c r="F16" s="77"/>
      <c r="G16" s="77"/>
      <c r="H16" s="77"/>
      <c r="I16" s="77"/>
      <c r="J16" s="77"/>
      <c r="K16" s="77"/>
      <c r="L16" s="77"/>
      <c r="M16" s="77"/>
      <c r="N16" s="77"/>
    </row>
    <row r="17" spans="2:14" s="76" customFormat="1" ht="222" customHeight="1" x14ac:dyDescent="0.25">
      <c r="B17" s="125"/>
      <c r="C17" s="126"/>
      <c r="D17" s="126"/>
      <c r="E17" s="127"/>
      <c r="F17" s="77"/>
      <c r="G17" s="77"/>
      <c r="H17" s="77"/>
      <c r="I17" s="77"/>
      <c r="J17" s="77"/>
      <c r="K17" s="77"/>
      <c r="L17" s="77"/>
      <c r="M17" s="77"/>
      <c r="N17" s="77"/>
    </row>
    <row r="18" spans="2:14" ht="15" x14ac:dyDescent="0.25">
      <c r="B18" s="78"/>
      <c r="C18" s="76"/>
      <c r="D18" s="76"/>
      <c r="E18" s="79"/>
    </row>
    <row r="19" spans="2:14" ht="15" x14ac:dyDescent="0.25">
      <c r="B19" s="80" t="s">
        <v>7</v>
      </c>
      <c r="C19" s="80" t="s">
        <v>8</v>
      </c>
      <c r="D19" s="76"/>
      <c r="E19" s="79"/>
    </row>
    <row r="20" spans="2:14" ht="15" x14ac:dyDescent="0.25">
      <c r="B20" s="81" t="s">
        <v>9</v>
      </c>
      <c r="C20" s="7" t="s">
        <v>10</v>
      </c>
      <c r="D20" s="76"/>
      <c r="E20" s="79"/>
    </row>
    <row r="21" spans="2:14" ht="15" x14ac:dyDescent="0.25">
      <c r="B21" s="82" t="s">
        <v>11</v>
      </c>
      <c r="C21" s="7" t="s">
        <v>12</v>
      </c>
      <c r="D21" s="76"/>
      <c r="E21" s="79"/>
    </row>
    <row r="22" spans="2:14" ht="15" x14ac:dyDescent="0.25">
      <c r="B22" s="83" t="s">
        <v>13</v>
      </c>
      <c r="C22" s="7" t="s">
        <v>14</v>
      </c>
      <c r="D22" s="76"/>
      <c r="E22" s="79"/>
    </row>
    <row r="23" spans="2:14" ht="15" x14ac:dyDescent="0.25">
      <c r="B23" s="84" t="s">
        <v>15</v>
      </c>
      <c r="C23" s="7" t="s">
        <v>16</v>
      </c>
      <c r="D23" s="76"/>
      <c r="E23" s="79"/>
    </row>
    <row r="24" spans="2:14" ht="15" x14ac:dyDescent="0.25">
      <c r="B24" s="85" t="s">
        <v>17</v>
      </c>
      <c r="C24" s="7" t="s">
        <v>18</v>
      </c>
      <c r="D24" s="76"/>
      <c r="E24" s="79"/>
    </row>
    <row r="25" spans="2:14" ht="15" x14ac:dyDescent="0.25">
      <c r="B25" s="86" t="s">
        <v>19</v>
      </c>
      <c r="C25" s="7" t="s">
        <v>20</v>
      </c>
      <c r="D25" s="76"/>
      <c r="E25" s="79"/>
    </row>
    <row r="26" spans="2:14" ht="339.75" customHeight="1" x14ac:dyDescent="0.25">
      <c r="B26" s="128" t="s">
        <v>21</v>
      </c>
      <c r="C26" s="129"/>
      <c r="D26" s="129"/>
      <c r="E26" s="130"/>
    </row>
    <row r="27" spans="2:14" ht="15" hidden="1" x14ac:dyDescent="0.25"/>
    <row r="28" spans="2:14" ht="15" hidden="1" x14ac:dyDescent="0.25"/>
    <row r="29" spans="2:14" ht="15" hidden="1" x14ac:dyDescent="0.25"/>
    <row r="30" spans="2:14" ht="15" hidden="1" x14ac:dyDescent="0.25"/>
    <row r="31" spans="2:14" ht="15" hidden="1" x14ac:dyDescent="0.25"/>
    <row r="32" spans="2:14" ht="15" hidden="1" x14ac:dyDescent="0.25"/>
    <row r="33" ht="15" hidden="1" x14ac:dyDescent="0.25"/>
    <row r="34" ht="15" hidden="1" x14ac:dyDescent="0.25"/>
    <row r="35" ht="15" hidden="1" x14ac:dyDescent="0.25"/>
    <row r="36" ht="15" hidden="1" x14ac:dyDescent="0.25"/>
    <row r="37" ht="15" hidden="1" x14ac:dyDescent="0.25"/>
    <row r="38" ht="15" hidden="1" x14ac:dyDescent="0.25"/>
  </sheetData>
  <mergeCells count="5">
    <mergeCell ref="A1:C1"/>
    <mergeCell ref="B5:E7"/>
    <mergeCell ref="B15:E17"/>
    <mergeCell ref="B26:E26"/>
    <mergeCell ref="B10:E11"/>
  </mergeCells>
  <pageMargins left="0.7" right="0.7" top="0.75" bottom="0.75" header="0.3" footer="0.3"/>
  <pageSetup paperSize="9" scale="97" fitToHeight="0" orientation="landscape" r:id="rId1"/>
  <rowBreaks count="1" manualBreakCount="1">
    <brk id="12"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
  <sheetViews>
    <sheetView workbookViewId="0"/>
  </sheetViews>
  <sheetFormatPr defaultRowHeight="15" x14ac:dyDescent="0.2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G12"/>
  <sheetViews>
    <sheetView showGridLines="0" workbookViewId="0">
      <selection activeCell="B7" sqref="B7"/>
    </sheetView>
  </sheetViews>
  <sheetFormatPr defaultColWidth="0" defaultRowHeight="15" zeroHeight="1" x14ac:dyDescent="0.25"/>
  <cols>
    <col min="1" max="1" width="49.5703125" style="9" customWidth="1"/>
    <col min="2" max="7" width="9.28515625" style="9" customWidth="1"/>
    <col min="8" max="16384" width="9.28515625" style="97" hidden="1"/>
  </cols>
  <sheetData>
    <row r="1" spans="1:7" s="9" customFormat="1" ht="76.5" customHeight="1" x14ac:dyDescent="0.25">
      <c r="A1" s="87" t="s">
        <v>22</v>
      </c>
      <c r="B1" s="132"/>
      <c r="C1" s="133"/>
      <c r="D1" s="133"/>
      <c r="E1" s="133"/>
      <c r="F1" s="133"/>
      <c r="G1" s="134"/>
    </row>
    <row r="2" spans="1:7" s="9" customFormat="1" ht="44.25" customHeight="1" x14ac:dyDescent="0.25">
      <c r="A2" s="88" t="s">
        <v>23</v>
      </c>
      <c r="B2" s="135"/>
      <c r="C2" s="136"/>
      <c r="D2" s="136"/>
      <c r="E2" s="136"/>
      <c r="F2" s="136"/>
      <c r="G2" s="137"/>
    </row>
    <row r="3" spans="1:7" s="9" customFormat="1" ht="28.5" customHeight="1" x14ac:dyDescent="0.25">
      <c r="A3" s="87" t="s">
        <v>24</v>
      </c>
      <c r="B3" s="135"/>
      <c r="C3" s="136"/>
      <c r="D3" s="136"/>
      <c r="E3" s="136"/>
      <c r="F3" s="136"/>
      <c r="G3" s="137"/>
    </row>
    <row r="4" spans="1:7" s="9" customFormat="1" ht="30" customHeight="1" x14ac:dyDescent="0.25">
      <c r="A4" s="87" t="s">
        <v>25</v>
      </c>
      <c r="B4" s="135"/>
      <c r="C4" s="136"/>
      <c r="D4" s="136"/>
      <c r="E4" s="136"/>
      <c r="F4" s="136"/>
      <c r="G4" s="137"/>
    </row>
    <row r="5" spans="1:7" s="9" customFormat="1" ht="31.5" customHeight="1" x14ac:dyDescent="0.25">
      <c r="A5" s="88" t="s">
        <v>26</v>
      </c>
      <c r="B5" s="138"/>
      <c r="C5" s="138"/>
      <c r="D5" s="138"/>
      <c r="E5" s="138"/>
      <c r="F5" s="138"/>
      <c r="G5" s="138"/>
    </row>
    <row r="6" spans="1:7" s="9" customFormat="1" x14ac:dyDescent="0.25">
      <c r="A6" s="76"/>
      <c r="B6" s="89" t="s">
        <v>9</v>
      </c>
      <c r="C6" s="90" t="s">
        <v>11</v>
      </c>
      <c r="D6" s="91" t="s">
        <v>13</v>
      </c>
      <c r="E6" s="92" t="s">
        <v>15</v>
      </c>
      <c r="F6" s="93" t="s">
        <v>17</v>
      </c>
      <c r="G6" s="94" t="s">
        <v>19</v>
      </c>
    </row>
    <row r="7" spans="1:7" s="9" customFormat="1" ht="19.5" customHeight="1" x14ac:dyDescent="0.25">
      <c r="A7" s="95" t="s">
        <v>27</v>
      </c>
      <c r="B7" s="96">
        <f>COUNTIF('Amb 1 Individuals'!C7:C33,"Level 0")/19</f>
        <v>0</v>
      </c>
      <c r="C7" s="96">
        <f>COUNTIF('Amb 1 Individuals'!C7:C33,"Level 1")/19</f>
        <v>0</v>
      </c>
      <c r="D7" s="96">
        <f>COUNTIF('Amb 1 Individuals'!C7:C33,"Level 2")/19</f>
        <v>0</v>
      </c>
      <c r="E7" s="96">
        <f>COUNTIF('Amb 1 Individuals'!C7:C33,"Level 3")/19</f>
        <v>0</v>
      </c>
      <c r="F7" s="96">
        <f>COUNTIF('Amb 1 Individuals'!C7:C33,"Level 4")/19</f>
        <v>0</v>
      </c>
      <c r="G7" s="96">
        <f>COUNTIF('Amb 1 Individuals'!C7:C33,"Level 5")/19</f>
        <v>0</v>
      </c>
    </row>
    <row r="8" spans="1:7" s="9" customFormat="1" ht="19.5" customHeight="1" x14ac:dyDescent="0.25">
      <c r="A8" s="95" t="s">
        <v>28</v>
      </c>
      <c r="B8" s="96">
        <f>COUNTIF('Amb 2 Access'!C6:C16,"Level 0")/6</f>
        <v>0</v>
      </c>
      <c r="C8" s="96">
        <f>COUNTIF('Amb 2 Access'!C6:C16,"Level 1")/6</f>
        <v>0</v>
      </c>
      <c r="D8" s="96">
        <f>COUNTIF('Amb 2 Access'!C6:C16,"Level 2")/6</f>
        <v>0</v>
      </c>
      <c r="E8" s="96">
        <f>COUNTIF('Amb 2 Access'!C6:C16,"Level 3")/6</f>
        <v>0</v>
      </c>
      <c r="F8" s="96">
        <f>COUNTIF('Amb 2 Access'!C6:C16,"Level 4")/6</f>
        <v>0</v>
      </c>
      <c r="G8" s="96">
        <f>COUNTIF('Amb 2 Access'!C6:C16,"Level 5")/6</f>
        <v>0</v>
      </c>
    </row>
    <row r="9" spans="1:7" s="9" customFormat="1" ht="19.5" customHeight="1" x14ac:dyDescent="0.25">
      <c r="A9" s="95" t="s">
        <v>29</v>
      </c>
      <c r="B9" s="96">
        <f>COUNTIF('Amb 3 Comfort'!C6:C27,"Level 0")/16</f>
        <v>0</v>
      </c>
      <c r="C9" s="96">
        <f>COUNTIF('Amb 3 Comfort'!C6:C27,"Level 1")/16</f>
        <v>0</v>
      </c>
      <c r="D9" s="96">
        <f>COUNTIF('Amb 3 Comfort'!C6:C27,"Level 2")/16</f>
        <v>0</v>
      </c>
      <c r="E9" s="96">
        <f>COUNTIF('Amb 3 Comfort'!C6:C27,"Level 3")/16</f>
        <v>0</v>
      </c>
      <c r="F9" s="96">
        <f>COUNTIF('Amb 3 Comfort'!C6:C27,"Level 4")/16</f>
        <v>0</v>
      </c>
      <c r="G9" s="96">
        <f>COUNTIF('Amb 3 Comfort'!C6:C27,"Level 5")/16</f>
        <v>0</v>
      </c>
    </row>
    <row r="10" spans="1:7" s="9" customFormat="1" ht="19.5" customHeight="1" x14ac:dyDescent="0.25">
      <c r="A10" s="95" t="s">
        <v>30</v>
      </c>
      <c r="B10" s="96">
        <f>COUNTIF('Amb 4 Coordinated'!C6:C34,"Level 0")/23</f>
        <v>0</v>
      </c>
      <c r="C10" s="96">
        <f>COUNTIF('Amb 4 Coordinated'!C6:C34,"Level 1")/23</f>
        <v>0</v>
      </c>
      <c r="D10" s="96">
        <f>COUNTIF('Amb 4 Coordinated'!C6:C34,"Level 2")/23</f>
        <v>0</v>
      </c>
      <c r="E10" s="96">
        <f>COUNTIF('Amb 4 Coordinated'!C6:C34,"Level 3")/23</f>
        <v>0</v>
      </c>
      <c r="F10" s="96">
        <f>COUNTIF('Amb 4 Coordinated'!C6:C34,"Level 4")/23</f>
        <v>0</v>
      </c>
      <c r="G10" s="96">
        <f>COUNTIF('Amb 4 Coordinated'!C6:C34,"Level 5")/23</f>
        <v>0</v>
      </c>
    </row>
    <row r="11" spans="1:7" s="9" customFormat="1" ht="19.5" customHeight="1" x14ac:dyDescent="0.25">
      <c r="A11" s="95" t="s">
        <v>31</v>
      </c>
      <c r="B11" s="96">
        <f>COUNTIF('Amb 5 Staff'!C6:C17,"Level 0")/7</f>
        <v>0</v>
      </c>
      <c r="C11" s="96">
        <f>COUNTIF('Amb 5 Staff'!C6:C17,"Level 1")/7</f>
        <v>0</v>
      </c>
      <c r="D11" s="96">
        <f>COUNTIF('Amb 5 Staff'!C6:C17,"Level 2")/7</f>
        <v>0</v>
      </c>
      <c r="E11" s="96">
        <f>COUNTIF('Amb 5 Staff'!C6:C17,"Level 3")/7</f>
        <v>0</v>
      </c>
      <c r="F11" s="96">
        <f>COUNTIF('Amb 5 Staff'!C6:C17,"Level 4")/7</f>
        <v>0</v>
      </c>
      <c r="G11" s="96">
        <f>COUNTIF('Amb 5 Staff'!C6:C17,"Level 5")/7</f>
        <v>0</v>
      </c>
    </row>
    <row r="12" spans="1:7" s="9" customFormat="1" ht="19.5" customHeight="1" x14ac:dyDescent="0.25">
      <c r="A12" s="95" t="s">
        <v>32</v>
      </c>
      <c r="B12" s="96">
        <f>COUNTIF('Amb 6 Community'!C6:C12,"Level 0")/4</f>
        <v>0</v>
      </c>
      <c r="C12" s="96">
        <f>COUNTIF('Amb 6 Community'!C6:C12,"Level 1")/4</f>
        <v>0</v>
      </c>
      <c r="D12" s="96">
        <f>COUNTIF('Amb 6 Community'!C6:C12,"Level 2")/4</f>
        <v>0</v>
      </c>
      <c r="E12" s="96">
        <f>COUNTIF('Amb 6 Community'!C6:C12,"Level 3")/4</f>
        <v>0</v>
      </c>
      <c r="F12" s="96">
        <f>COUNTIF('Amb 6 Community'!C6:C12,"Level 4")/4</f>
        <v>0</v>
      </c>
      <c r="G12" s="96">
        <f>COUNTIF('Amb 6 Community'!C6:C12,"Level 5")/4</f>
        <v>0</v>
      </c>
    </row>
  </sheetData>
  <sheetProtection selectLockedCells="1"/>
  <mergeCells count="5">
    <mergeCell ref="B1:G1"/>
    <mergeCell ref="B2:G2"/>
    <mergeCell ref="B3:G3"/>
    <mergeCell ref="B4:G4"/>
    <mergeCell ref="B5:G5"/>
  </mergeCells>
  <conditionalFormatting sqref="B7:G12">
    <cfRule type="cellIs" dxfId="246" priority="1" operator="equal">
      <formula>0</formula>
    </cfRule>
  </conditionalFormatting>
  <pageMargins left="0.7" right="0.7" top="0.75" bottom="0.75" header="0.3" footer="0.3"/>
  <pageSetup paperSize="9"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70C0"/>
  </sheetPr>
  <dimension ref="A1:E33"/>
  <sheetViews>
    <sheetView zoomScaleNormal="100" zoomScaleSheetLayoutView="107" workbookViewId="0">
      <selection activeCell="I9" sqref="I9"/>
    </sheetView>
  </sheetViews>
  <sheetFormatPr defaultRowHeight="15" x14ac:dyDescent="0.25"/>
  <cols>
    <col min="1" max="1" width="5.7109375" customWidth="1"/>
    <col min="2" max="2" width="75.7109375" style="3" customWidth="1"/>
    <col min="3" max="3" width="13.7109375" style="3" customWidth="1"/>
    <col min="4" max="5" width="32.7109375" style="3" customWidth="1"/>
  </cols>
  <sheetData>
    <row r="1" spans="1:5" ht="21" x14ac:dyDescent="0.25">
      <c r="B1" s="1" t="s">
        <v>33</v>
      </c>
      <c r="C1" s="2"/>
    </row>
    <row r="2" spans="1:5" ht="46.9" customHeight="1" x14ac:dyDescent="0.25">
      <c r="B2" s="139" t="s">
        <v>34</v>
      </c>
      <c r="C2" s="139"/>
      <c r="D2" s="139"/>
      <c r="E2" s="139"/>
    </row>
    <row r="3" spans="1:5" ht="45" x14ac:dyDescent="0.25">
      <c r="A3" s="5" t="s">
        <v>35</v>
      </c>
      <c r="B3" s="4" t="s">
        <v>36</v>
      </c>
      <c r="C3" s="34" t="s">
        <v>37</v>
      </c>
      <c r="D3" s="34" t="s">
        <v>38</v>
      </c>
      <c r="E3" s="5" t="s">
        <v>39</v>
      </c>
    </row>
    <row r="4" spans="1:5" x14ac:dyDescent="0.25">
      <c r="A4" s="29"/>
      <c r="B4" s="31" t="s">
        <v>40</v>
      </c>
      <c r="C4" s="29"/>
      <c r="D4" s="29"/>
      <c r="E4" s="29"/>
    </row>
    <row r="5" spans="1:5" x14ac:dyDescent="0.25">
      <c r="A5" s="51">
        <v>1.1000000000000001</v>
      </c>
      <c r="B5" s="54" t="s">
        <v>41</v>
      </c>
      <c r="C5" s="6"/>
      <c r="D5" s="6"/>
      <c r="E5" s="6"/>
    </row>
    <row r="6" spans="1:5" ht="30" x14ac:dyDescent="0.25">
      <c r="A6" s="43"/>
      <c r="B6" s="69" t="s">
        <v>42</v>
      </c>
      <c r="C6" s="140"/>
      <c r="D6" s="140"/>
      <c r="E6" s="140"/>
    </row>
    <row r="7" spans="1:5" ht="18.75" x14ac:dyDescent="0.3">
      <c r="A7" s="43" t="s">
        <v>43</v>
      </c>
      <c r="B7" s="72" t="s">
        <v>44</v>
      </c>
      <c r="C7" s="8"/>
      <c r="D7" s="48"/>
      <c r="E7" s="8"/>
    </row>
    <row r="8" spans="1:5" ht="18.75" x14ac:dyDescent="0.3">
      <c r="A8" s="43" t="s">
        <v>45</v>
      </c>
      <c r="B8" s="72" t="s">
        <v>46</v>
      </c>
      <c r="C8" s="8"/>
      <c r="D8" s="48"/>
      <c r="E8" s="8"/>
    </row>
    <row r="9" spans="1:5" ht="45" x14ac:dyDescent="0.25">
      <c r="A9" s="43"/>
      <c r="B9" s="69" t="s">
        <v>47</v>
      </c>
      <c r="C9" s="140"/>
      <c r="D9" s="140"/>
      <c r="E9" s="140"/>
    </row>
    <row r="10" spans="1:5" ht="18.75" x14ac:dyDescent="0.3">
      <c r="A10" s="43" t="s">
        <v>48</v>
      </c>
      <c r="B10" s="72" t="s">
        <v>44</v>
      </c>
      <c r="C10" s="8"/>
      <c r="D10" s="48"/>
      <c r="E10" s="8"/>
    </row>
    <row r="11" spans="1:5" ht="18.75" x14ac:dyDescent="0.3">
      <c r="A11" s="43" t="s">
        <v>49</v>
      </c>
      <c r="B11" s="72" t="s">
        <v>46</v>
      </c>
      <c r="C11" s="8"/>
      <c r="D11" s="48"/>
      <c r="E11" s="8"/>
    </row>
    <row r="12" spans="1:5" ht="30" x14ac:dyDescent="0.25">
      <c r="A12" s="43" t="s">
        <v>50</v>
      </c>
      <c r="B12" s="72" t="s">
        <v>51</v>
      </c>
      <c r="C12" s="8"/>
      <c r="D12" s="8"/>
      <c r="E12" s="8"/>
    </row>
    <row r="13" spans="1:5" ht="45" x14ac:dyDescent="0.25">
      <c r="A13" s="43" t="s">
        <v>52</v>
      </c>
      <c r="B13" s="69" t="s">
        <v>53</v>
      </c>
      <c r="C13" s="8"/>
      <c r="D13" s="8"/>
      <c r="E13" s="8"/>
    </row>
    <row r="14" spans="1:5" ht="30" x14ac:dyDescent="0.3">
      <c r="A14" s="43" t="s">
        <v>54</v>
      </c>
      <c r="B14" s="72" t="s">
        <v>55</v>
      </c>
      <c r="C14" s="8"/>
      <c r="D14" s="49"/>
      <c r="E14" s="8"/>
    </row>
    <row r="15" spans="1:5" x14ac:dyDescent="0.25">
      <c r="A15" s="51">
        <v>1.2</v>
      </c>
      <c r="B15" s="99" t="s">
        <v>56</v>
      </c>
      <c r="C15" s="98"/>
      <c r="D15" s="98"/>
      <c r="E15" s="98"/>
    </row>
    <row r="16" spans="1:5" ht="45" x14ac:dyDescent="0.3">
      <c r="A16" s="43" t="s">
        <v>57</v>
      </c>
      <c r="B16" s="72" t="s">
        <v>58</v>
      </c>
      <c r="C16" s="8"/>
      <c r="D16" s="49"/>
      <c r="E16" s="8"/>
    </row>
    <row r="17" spans="1:5" ht="30" x14ac:dyDescent="0.3">
      <c r="A17" s="43" t="s">
        <v>59</v>
      </c>
      <c r="B17" s="72" t="s">
        <v>60</v>
      </c>
      <c r="C17" s="8"/>
      <c r="D17" s="49"/>
      <c r="E17" s="8"/>
    </row>
    <row r="18" spans="1:5" x14ac:dyDescent="0.25">
      <c r="A18" s="51">
        <v>1.3</v>
      </c>
      <c r="B18" s="99" t="s">
        <v>61</v>
      </c>
      <c r="C18" s="98"/>
      <c r="D18" s="98"/>
      <c r="E18" s="98"/>
    </row>
    <row r="19" spans="1:5" ht="60" x14ac:dyDescent="0.25">
      <c r="A19" s="43" t="s">
        <v>62</v>
      </c>
      <c r="B19" s="69" t="s">
        <v>63</v>
      </c>
      <c r="C19" s="8"/>
      <c r="D19" s="8"/>
      <c r="E19" s="8"/>
    </row>
    <row r="20" spans="1:5" x14ac:dyDescent="0.25">
      <c r="A20" s="51">
        <v>1.4</v>
      </c>
      <c r="B20" s="99" t="s">
        <v>64</v>
      </c>
      <c r="C20" s="98"/>
      <c r="D20" s="98"/>
      <c r="E20" s="98"/>
    </row>
    <row r="21" spans="1:5" ht="30" x14ac:dyDescent="0.25">
      <c r="A21" s="43" t="s">
        <v>65</v>
      </c>
      <c r="B21" s="72" t="s">
        <v>66</v>
      </c>
      <c r="C21" s="8"/>
      <c r="D21" s="8"/>
      <c r="E21" s="8"/>
    </row>
    <row r="22" spans="1:5" ht="30" x14ac:dyDescent="0.25">
      <c r="A22" s="43" t="s">
        <v>67</v>
      </c>
      <c r="B22" s="72" t="s">
        <v>68</v>
      </c>
      <c r="C22" s="8"/>
      <c r="D22" s="8"/>
      <c r="E22" s="8"/>
    </row>
    <row r="23" spans="1:5" ht="30" x14ac:dyDescent="0.25">
      <c r="A23" s="43" t="s">
        <v>69</v>
      </c>
      <c r="B23" s="72" t="s">
        <v>70</v>
      </c>
      <c r="C23" s="8"/>
      <c r="D23" s="8"/>
      <c r="E23" s="8"/>
    </row>
    <row r="24" spans="1:5" x14ac:dyDescent="0.25">
      <c r="A24" s="51">
        <v>1.5</v>
      </c>
      <c r="B24" s="99" t="s">
        <v>71</v>
      </c>
      <c r="C24" s="98"/>
      <c r="D24" s="98"/>
      <c r="E24" s="98"/>
    </row>
    <row r="25" spans="1:5" ht="30.6" customHeight="1" x14ac:dyDescent="0.25">
      <c r="A25" s="43" t="s">
        <v>72</v>
      </c>
      <c r="B25" s="69" t="s">
        <v>73</v>
      </c>
      <c r="C25" s="8"/>
      <c r="D25" s="8"/>
      <c r="E25" s="8"/>
    </row>
    <row r="26" spans="1:5" ht="45" x14ac:dyDescent="0.25">
      <c r="A26" s="43" t="s">
        <v>74</v>
      </c>
      <c r="B26" s="72" t="s">
        <v>75</v>
      </c>
      <c r="C26" s="8"/>
      <c r="D26" s="8"/>
      <c r="E26" s="8"/>
    </row>
    <row r="27" spans="1:5" x14ac:dyDescent="0.25">
      <c r="A27" s="51">
        <v>1.6</v>
      </c>
      <c r="B27" s="99" t="s">
        <v>76</v>
      </c>
      <c r="C27" s="98"/>
      <c r="D27" s="98"/>
      <c r="E27" s="98"/>
    </row>
    <row r="28" spans="1:5" ht="30" x14ac:dyDescent="0.25">
      <c r="A28" s="43" t="s">
        <v>77</v>
      </c>
      <c r="B28" s="69" t="s">
        <v>78</v>
      </c>
      <c r="C28" s="140"/>
      <c r="D28" s="140"/>
      <c r="E28" s="140"/>
    </row>
    <row r="29" spans="1:5" ht="30" x14ac:dyDescent="0.3">
      <c r="A29" s="43" t="s">
        <v>79</v>
      </c>
      <c r="B29" s="69" t="s">
        <v>80</v>
      </c>
      <c r="C29" s="8"/>
      <c r="D29" s="49"/>
      <c r="E29" s="8"/>
    </row>
    <row r="30" spans="1:5" ht="30" x14ac:dyDescent="0.3">
      <c r="A30" s="43" t="s">
        <v>81</v>
      </c>
      <c r="B30" s="69" t="s">
        <v>82</v>
      </c>
      <c r="C30" s="8"/>
      <c r="D30" s="49"/>
      <c r="E30" s="8"/>
    </row>
    <row r="31" spans="1:5" ht="18.75" x14ac:dyDescent="0.3">
      <c r="A31" s="43" t="s">
        <v>83</v>
      </c>
      <c r="B31" s="69" t="s">
        <v>84</v>
      </c>
      <c r="C31" s="8"/>
      <c r="D31" s="49"/>
      <c r="E31" s="8"/>
    </row>
    <row r="32" spans="1:5" x14ac:dyDescent="0.25">
      <c r="A32" s="51">
        <v>1.7</v>
      </c>
      <c r="B32" s="99" t="s">
        <v>85</v>
      </c>
      <c r="C32" s="98"/>
      <c r="D32" s="98"/>
      <c r="E32" s="98"/>
    </row>
    <row r="33" spans="1:5" ht="45" x14ac:dyDescent="0.25">
      <c r="A33" s="43" t="s">
        <v>86</v>
      </c>
      <c r="B33" s="72" t="s">
        <v>87</v>
      </c>
      <c r="C33" s="8"/>
      <c r="D33" s="8"/>
      <c r="E33" s="8"/>
    </row>
  </sheetData>
  <mergeCells count="4">
    <mergeCell ref="B2:E2"/>
    <mergeCell ref="C28:E28"/>
    <mergeCell ref="C9:E9"/>
    <mergeCell ref="C6:E6"/>
  </mergeCells>
  <conditionalFormatting sqref="C6 C28 C9">
    <cfRule type="containsText" dxfId="245" priority="121" operator="containsText" text="Level 5">
      <formula>NOT(ISERROR(SEARCH("Level 5",C6)))</formula>
    </cfRule>
    <cfRule type="containsText" dxfId="244" priority="122" operator="containsText" text="Level 4">
      <formula>NOT(ISERROR(SEARCH("Level 4",C6)))</formula>
    </cfRule>
    <cfRule type="containsText" dxfId="243" priority="123" operator="containsText" text="Level 3">
      <formula>NOT(ISERROR(SEARCH("Level 3",C6)))</formula>
    </cfRule>
    <cfRule type="containsText" dxfId="242" priority="124" operator="containsText" text="Level 2">
      <formula>NOT(ISERROR(SEARCH("Level 2",C6)))</formula>
    </cfRule>
    <cfRule type="containsText" dxfId="241" priority="125" operator="containsText" text="Level 1">
      <formula>NOT(ISERROR(SEARCH("Level 1",C6)))</formula>
    </cfRule>
    <cfRule type="containsText" dxfId="240" priority="126" operator="containsText" text="Level 0">
      <formula>NOT(ISERROR(SEARCH("Level 0",C6)))</formula>
    </cfRule>
  </conditionalFormatting>
  <conditionalFormatting sqref="C8">
    <cfRule type="containsText" dxfId="239" priority="49" operator="containsText" text="Level 5">
      <formula>NOT(ISERROR(SEARCH("Level 5",C8)))</formula>
    </cfRule>
    <cfRule type="containsText" dxfId="238" priority="50" operator="containsText" text="Level 4">
      <formula>NOT(ISERROR(SEARCH("Level 4",C8)))</formula>
    </cfRule>
    <cfRule type="containsText" dxfId="237" priority="51" operator="containsText" text="Level 3">
      <formula>NOT(ISERROR(SEARCH("Level 3",C8)))</formula>
    </cfRule>
    <cfRule type="containsText" dxfId="236" priority="52" operator="containsText" text="Level 2">
      <formula>NOT(ISERROR(SEARCH("Level 2",C8)))</formula>
    </cfRule>
    <cfRule type="containsText" dxfId="235" priority="53" operator="containsText" text="Level 1">
      <formula>NOT(ISERROR(SEARCH("Level 1",C8)))</formula>
    </cfRule>
    <cfRule type="containsText" dxfId="234" priority="54" operator="containsText" text="Level 0">
      <formula>NOT(ISERROR(SEARCH("Level 0",C8)))</formula>
    </cfRule>
  </conditionalFormatting>
  <conditionalFormatting sqref="C7">
    <cfRule type="containsText" dxfId="233" priority="55" operator="containsText" text="Level 5">
      <formula>NOT(ISERROR(SEARCH("Level 5",C7)))</formula>
    </cfRule>
    <cfRule type="containsText" dxfId="232" priority="56" operator="containsText" text="Level 4">
      <formula>NOT(ISERROR(SEARCH("Level 4",C7)))</formula>
    </cfRule>
    <cfRule type="containsText" dxfId="231" priority="57" operator="containsText" text="Level 3">
      <formula>NOT(ISERROR(SEARCH("Level 3",C7)))</formula>
    </cfRule>
    <cfRule type="containsText" dxfId="230" priority="58" operator="containsText" text="Level 2">
      <formula>NOT(ISERROR(SEARCH("Level 2",C7)))</formula>
    </cfRule>
    <cfRule type="containsText" dxfId="229" priority="59" operator="containsText" text="Level 1">
      <formula>NOT(ISERROR(SEARCH("Level 1",C7)))</formula>
    </cfRule>
    <cfRule type="containsText" dxfId="228" priority="60" operator="containsText" text="Level 0">
      <formula>NOT(ISERROR(SEARCH("Level 0",C7)))</formula>
    </cfRule>
  </conditionalFormatting>
  <conditionalFormatting sqref="C10:C11">
    <cfRule type="containsText" dxfId="227" priority="43" operator="containsText" text="Level 5">
      <formula>NOT(ISERROR(SEARCH("Level 5",C10)))</formula>
    </cfRule>
    <cfRule type="containsText" dxfId="226" priority="44" operator="containsText" text="Level 4">
      <formula>NOT(ISERROR(SEARCH("Level 4",C10)))</formula>
    </cfRule>
    <cfRule type="containsText" dxfId="225" priority="45" operator="containsText" text="Level 3">
      <formula>NOT(ISERROR(SEARCH("Level 3",C10)))</formula>
    </cfRule>
    <cfRule type="containsText" dxfId="224" priority="46" operator="containsText" text="Level 2">
      <formula>NOT(ISERROR(SEARCH("Level 2",C10)))</formula>
    </cfRule>
    <cfRule type="containsText" dxfId="223" priority="47" operator="containsText" text="Level 1">
      <formula>NOT(ISERROR(SEARCH("Level 1",C10)))</formula>
    </cfRule>
    <cfRule type="containsText" dxfId="222" priority="48" operator="containsText" text="Level 0">
      <formula>NOT(ISERROR(SEARCH("Level 0",C10)))</formula>
    </cfRule>
  </conditionalFormatting>
  <conditionalFormatting sqref="C12:C14">
    <cfRule type="containsText" dxfId="221" priority="37" operator="containsText" text="Level 5">
      <formula>NOT(ISERROR(SEARCH("Level 5",C12)))</formula>
    </cfRule>
    <cfRule type="containsText" dxfId="220" priority="38" operator="containsText" text="Level 4">
      <formula>NOT(ISERROR(SEARCH("Level 4",C12)))</formula>
    </cfRule>
    <cfRule type="containsText" dxfId="219" priority="39" operator="containsText" text="Level 3">
      <formula>NOT(ISERROR(SEARCH("Level 3",C12)))</formula>
    </cfRule>
    <cfRule type="containsText" dxfId="218" priority="40" operator="containsText" text="Level 2">
      <formula>NOT(ISERROR(SEARCH("Level 2",C12)))</formula>
    </cfRule>
    <cfRule type="containsText" dxfId="217" priority="41" operator="containsText" text="Level 1">
      <formula>NOT(ISERROR(SEARCH("Level 1",C12)))</formula>
    </cfRule>
    <cfRule type="containsText" dxfId="216" priority="42" operator="containsText" text="Level 0">
      <formula>NOT(ISERROR(SEARCH("Level 0",C12)))</formula>
    </cfRule>
  </conditionalFormatting>
  <conditionalFormatting sqref="C16:C17">
    <cfRule type="containsText" dxfId="215" priority="31" operator="containsText" text="Level 5">
      <formula>NOT(ISERROR(SEARCH("Level 5",C16)))</formula>
    </cfRule>
    <cfRule type="containsText" dxfId="214" priority="32" operator="containsText" text="Level 4">
      <formula>NOT(ISERROR(SEARCH("Level 4",C16)))</formula>
    </cfRule>
    <cfRule type="containsText" dxfId="213" priority="33" operator="containsText" text="Level 3">
      <formula>NOT(ISERROR(SEARCH("Level 3",C16)))</formula>
    </cfRule>
    <cfRule type="containsText" dxfId="212" priority="34" operator="containsText" text="Level 2">
      <formula>NOT(ISERROR(SEARCH("Level 2",C16)))</formula>
    </cfRule>
    <cfRule type="containsText" dxfId="211" priority="35" operator="containsText" text="Level 1">
      <formula>NOT(ISERROR(SEARCH("Level 1",C16)))</formula>
    </cfRule>
    <cfRule type="containsText" dxfId="210" priority="36" operator="containsText" text="Level 0">
      <formula>NOT(ISERROR(SEARCH("Level 0",C16)))</formula>
    </cfRule>
  </conditionalFormatting>
  <conditionalFormatting sqref="C19">
    <cfRule type="containsText" dxfId="209" priority="25" operator="containsText" text="Level 5">
      <formula>NOT(ISERROR(SEARCH("Level 5",C19)))</formula>
    </cfRule>
    <cfRule type="containsText" dxfId="208" priority="26" operator="containsText" text="Level 4">
      <formula>NOT(ISERROR(SEARCH("Level 4",C19)))</formula>
    </cfRule>
    <cfRule type="containsText" dxfId="207" priority="27" operator="containsText" text="Level 3">
      <formula>NOT(ISERROR(SEARCH("Level 3",C19)))</formula>
    </cfRule>
    <cfRule type="containsText" dxfId="206" priority="28" operator="containsText" text="Level 2">
      <formula>NOT(ISERROR(SEARCH("Level 2",C19)))</formula>
    </cfRule>
    <cfRule type="containsText" dxfId="205" priority="29" operator="containsText" text="Level 1">
      <formula>NOT(ISERROR(SEARCH("Level 1",C19)))</formula>
    </cfRule>
    <cfRule type="containsText" dxfId="204" priority="30" operator="containsText" text="Level 0">
      <formula>NOT(ISERROR(SEARCH("Level 0",C19)))</formula>
    </cfRule>
  </conditionalFormatting>
  <conditionalFormatting sqref="C21:C23">
    <cfRule type="containsText" dxfId="203" priority="19" operator="containsText" text="Level 5">
      <formula>NOT(ISERROR(SEARCH("Level 5",C21)))</formula>
    </cfRule>
    <cfRule type="containsText" dxfId="202" priority="20" operator="containsText" text="Level 4">
      <formula>NOT(ISERROR(SEARCH("Level 4",C21)))</formula>
    </cfRule>
    <cfRule type="containsText" dxfId="201" priority="21" operator="containsText" text="Level 3">
      <formula>NOT(ISERROR(SEARCH("Level 3",C21)))</formula>
    </cfRule>
    <cfRule type="containsText" dxfId="200" priority="22" operator="containsText" text="Level 2">
      <formula>NOT(ISERROR(SEARCH("Level 2",C21)))</formula>
    </cfRule>
    <cfRule type="containsText" dxfId="199" priority="23" operator="containsText" text="Level 1">
      <formula>NOT(ISERROR(SEARCH("Level 1",C21)))</formula>
    </cfRule>
    <cfRule type="containsText" dxfId="198" priority="24" operator="containsText" text="Level 0">
      <formula>NOT(ISERROR(SEARCH("Level 0",C21)))</formula>
    </cfRule>
  </conditionalFormatting>
  <conditionalFormatting sqref="C25:C26">
    <cfRule type="containsText" dxfId="197" priority="13" operator="containsText" text="Level 5">
      <formula>NOT(ISERROR(SEARCH("Level 5",C25)))</formula>
    </cfRule>
    <cfRule type="containsText" dxfId="196" priority="14" operator="containsText" text="Level 4">
      <formula>NOT(ISERROR(SEARCH("Level 4",C25)))</formula>
    </cfRule>
    <cfRule type="containsText" dxfId="195" priority="15" operator="containsText" text="Level 3">
      <formula>NOT(ISERROR(SEARCH("Level 3",C25)))</formula>
    </cfRule>
    <cfRule type="containsText" dxfId="194" priority="16" operator="containsText" text="Level 2">
      <formula>NOT(ISERROR(SEARCH("Level 2",C25)))</formula>
    </cfRule>
    <cfRule type="containsText" dxfId="193" priority="17" operator="containsText" text="Level 1">
      <formula>NOT(ISERROR(SEARCH("Level 1",C25)))</formula>
    </cfRule>
    <cfRule type="containsText" dxfId="192" priority="18" operator="containsText" text="Level 0">
      <formula>NOT(ISERROR(SEARCH("Level 0",C25)))</formula>
    </cfRule>
  </conditionalFormatting>
  <conditionalFormatting sqref="C29:C31">
    <cfRule type="containsText" dxfId="191" priority="7" operator="containsText" text="Level 5">
      <formula>NOT(ISERROR(SEARCH("Level 5",C29)))</formula>
    </cfRule>
    <cfRule type="containsText" dxfId="190" priority="8" operator="containsText" text="Level 4">
      <formula>NOT(ISERROR(SEARCH("Level 4",C29)))</formula>
    </cfRule>
    <cfRule type="containsText" dxfId="189" priority="9" operator="containsText" text="Level 3">
      <formula>NOT(ISERROR(SEARCH("Level 3",C29)))</formula>
    </cfRule>
    <cfRule type="containsText" dxfId="188" priority="10" operator="containsText" text="Level 2">
      <formula>NOT(ISERROR(SEARCH("Level 2",C29)))</formula>
    </cfRule>
    <cfRule type="containsText" dxfId="187" priority="11" operator="containsText" text="Level 1">
      <formula>NOT(ISERROR(SEARCH("Level 1",C29)))</formula>
    </cfRule>
    <cfRule type="containsText" dxfId="186" priority="12" operator="containsText" text="Level 0">
      <formula>NOT(ISERROR(SEARCH("Level 0",C29)))</formula>
    </cfRule>
  </conditionalFormatting>
  <conditionalFormatting sqref="C33">
    <cfRule type="containsText" dxfId="185" priority="1" operator="containsText" text="Level 5">
      <formula>NOT(ISERROR(SEARCH("Level 5",C33)))</formula>
    </cfRule>
    <cfRule type="containsText" dxfId="184" priority="2" operator="containsText" text="Level 4">
      <formula>NOT(ISERROR(SEARCH("Level 4",C33)))</formula>
    </cfRule>
    <cfRule type="containsText" dxfId="183" priority="3" operator="containsText" text="Level 3">
      <formula>NOT(ISERROR(SEARCH("Level 3",C33)))</formula>
    </cfRule>
    <cfRule type="containsText" dxfId="182" priority="4" operator="containsText" text="Level 2">
      <formula>NOT(ISERROR(SEARCH("Level 2",C33)))</formula>
    </cfRule>
    <cfRule type="containsText" dxfId="181" priority="5" operator="containsText" text="Level 1">
      <formula>NOT(ISERROR(SEARCH("Level 1",C33)))</formula>
    </cfRule>
    <cfRule type="containsText" dxfId="180" priority="6" operator="containsText" text="Level 0">
      <formula>NOT(ISERROR(SEARCH("Level 0",C33)))</formula>
    </cfRule>
  </conditionalFormatting>
  <pageMargins left="0.7" right="0.7" top="0.75" bottom="0.75" header="0.3" footer="0.3"/>
  <pageSetup paperSize="9" scale="53"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Select Level from list" prompt="Choose from list" xr:uid="{00000000-0002-0000-0200-000000000000}">
          <x14:formula1>
            <xm:f>Sheet5!$B$3:$B$8</xm:f>
          </x14:formula1>
          <xm:sqref>C7:C8 C10:C14 C16:C17 C19 C21:C23 C25:C26 C29:C31 C33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900CC"/>
  </sheetPr>
  <dimension ref="A1:F16"/>
  <sheetViews>
    <sheetView zoomScale="99" zoomScaleNormal="99" workbookViewId="0">
      <selection activeCell="D27" sqref="D27"/>
    </sheetView>
  </sheetViews>
  <sheetFormatPr defaultRowHeight="15" x14ac:dyDescent="0.25"/>
  <cols>
    <col min="1" max="1" width="5.7109375" customWidth="1"/>
    <col min="2" max="2" width="75.7109375" style="3" customWidth="1"/>
    <col min="3" max="3" width="13.7109375" style="3" customWidth="1"/>
    <col min="4" max="5" width="32.7109375" style="3" customWidth="1"/>
  </cols>
  <sheetData>
    <row r="1" spans="1:6" ht="21" x14ac:dyDescent="0.25">
      <c r="B1" s="1" t="s">
        <v>28</v>
      </c>
      <c r="C1" s="1"/>
      <c r="D1" s="9"/>
      <c r="E1" s="9"/>
    </row>
    <row r="2" spans="1:6" ht="28.9" customHeight="1" x14ac:dyDescent="0.25">
      <c r="B2" s="141" t="s">
        <v>88</v>
      </c>
      <c r="C2" s="141"/>
      <c r="D2" s="141"/>
      <c r="E2" s="141"/>
    </row>
    <row r="3" spans="1:6" ht="45" x14ac:dyDescent="0.25">
      <c r="A3" s="11" t="s">
        <v>35</v>
      </c>
      <c r="B3" s="10" t="s">
        <v>36</v>
      </c>
      <c r="C3" s="33" t="s">
        <v>37</v>
      </c>
      <c r="D3" s="33" t="s">
        <v>38</v>
      </c>
      <c r="E3" s="33" t="s">
        <v>39</v>
      </c>
    </row>
    <row r="4" spans="1:6" x14ac:dyDescent="0.25">
      <c r="A4" s="12"/>
      <c r="B4" s="12" t="s">
        <v>89</v>
      </c>
      <c r="C4" s="12"/>
      <c r="D4" s="12"/>
      <c r="E4" s="12"/>
    </row>
    <row r="5" spans="1:6" x14ac:dyDescent="0.25">
      <c r="A5" s="30">
        <v>2.1</v>
      </c>
      <c r="B5" s="55" t="s">
        <v>90</v>
      </c>
      <c r="C5" s="56"/>
      <c r="D5" s="56"/>
      <c r="E5" s="57"/>
    </row>
    <row r="6" spans="1:6" ht="45" x14ac:dyDescent="0.25">
      <c r="A6" s="44" t="s">
        <v>91</v>
      </c>
      <c r="B6" s="7" t="s">
        <v>92</v>
      </c>
      <c r="C6" s="8"/>
      <c r="D6" s="13"/>
      <c r="E6" s="13"/>
    </row>
    <row r="7" spans="1:6" x14ac:dyDescent="0.25">
      <c r="A7" s="30">
        <v>2.2000000000000002</v>
      </c>
      <c r="B7" s="55" t="s">
        <v>93</v>
      </c>
      <c r="C7" s="56"/>
      <c r="D7" s="56"/>
      <c r="E7" s="57"/>
    </row>
    <row r="8" spans="1:6" ht="45" x14ac:dyDescent="0.25">
      <c r="A8" s="44" t="s">
        <v>94</v>
      </c>
      <c r="B8" s="68" t="s">
        <v>95</v>
      </c>
      <c r="C8" s="8"/>
      <c r="D8" s="8"/>
      <c r="E8" s="8"/>
      <c r="F8" s="24"/>
    </row>
    <row r="9" spans="1:6" x14ac:dyDescent="0.25">
      <c r="A9" s="30">
        <v>2.2999999999999998</v>
      </c>
      <c r="B9" s="55" t="s">
        <v>96</v>
      </c>
      <c r="C9" s="56"/>
      <c r="D9" s="56"/>
      <c r="E9" s="57"/>
    </row>
    <row r="10" spans="1:6" ht="45" x14ac:dyDescent="0.25">
      <c r="A10" s="44" t="s">
        <v>97</v>
      </c>
      <c r="B10" s="66" t="s">
        <v>98</v>
      </c>
      <c r="C10" s="8"/>
      <c r="D10" s="8"/>
      <c r="E10" s="8"/>
    </row>
    <row r="11" spans="1:6" x14ac:dyDescent="0.25">
      <c r="A11" s="30">
        <v>2.4</v>
      </c>
      <c r="B11" s="55" t="s">
        <v>99</v>
      </c>
      <c r="C11" s="56"/>
      <c r="D11" s="56"/>
      <c r="E11" s="57"/>
    </row>
    <row r="12" spans="1:6" ht="45" x14ac:dyDescent="0.25">
      <c r="A12" s="44" t="s">
        <v>100</v>
      </c>
      <c r="B12" s="67" t="s">
        <v>101</v>
      </c>
      <c r="C12" s="8"/>
      <c r="D12" s="8"/>
      <c r="E12" s="8"/>
    </row>
    <row r="13" spans="1:6" x14ac:dyDescent="0.25">
      <c r="A13" s="30">
        <v>2.5</v>
      </c>
      <c r="B13" s="55" t="s">
        <v>102</v>
      </c>
      <c r="C13" s="56"/>
      <c r="D13" s="56"/>
      <c r="E13" s="57"/>
    </row>
    <row r="14" spans="1:6" ht="30" x14ac:dyDescent="0.25">
      <c r="A14" s="44" t="s">
        <v>103</v>
      </c>
      <c r="B14" s="50" t="s">
        <v>104</v>
      </c>
      <c r="C14" s="8"/>
      <c r="D14" s="8"/>
      <c r="E14" s="8"/>
    </row>
    <row r="15" spans="1:6" x14ac:dyDescent="0.25">
      <c r="A15" s="30">
        <v>2.6</v>
      </c>
      <c r="B15" s="55" t="s">
        <v>105</v>
      </c>
      <c r="C15" s="56"/>
      <c r="D15" s="56"/>
      <c r="E15" s="57"/>
    </row>
    <row r="16" spans="1:6" ht="45" x14ac:dyDescent="0.3">
      <c r="A16" s="44" t="s">
        <v>106</v>
      </c>
      <c r="B16" s="50" t="s">
        <v>107</v>
      </c>
      <c r="C16" s="8"/>
      <c r="D16" s="47"/>
      <c r="E16" s="8"/>
    </row>
  </sheetData>
  <mergeCells count="1">
    <mergeCell ref="B2:E2"/>
  </mergeCells>
  <conditionalFormatting sqref="C6">
    <cfRule type="containsText" dxfId="179" priority="31" operator="containsText" text="Level 5">
      <formula>NOT(ISERROR(SEARCH("Level 5",C6)))</formula>
    </cfRule>
    <cfRule type="containsText" dxfId="178" priority="32" operator="containsText" text="Level 4">
      <formula>NOT(ISERROR(SEARCH("Level 4",C6)))</formula>
    </cfRule>
    <cfRule type="containsText" dxfId="177" priority="33" operator="containsText" text="Level 3">
      <formula>NOT(ISERROR(SEARCH("Level 3",C6)))</formula>
    </cfRule>
    <cfRule type="containsText" dxfId="176" priority="34" operator="containsText" text="Level 2">
      <formula>NOT(ISERROR(SEARCH("Level 2",C6)))</formula>
    </cfRule>
    <cfRule type="containsText" dxfId="175" priority="35" operator="containsText" text="Level 1">
      <formula>NOT(ISERROR(SEARCH("Level 1",C6)))</formula>
    </cfRule>
    <cfRule type="containsText" dxfId="174" priority="36" operator="containsText" text="Level 0">
      <formula>NOT(ISERROR(SEARCH("Level 0",C6)))</formula>
    </cfRule>
  </conditionalFormatting>
  <conditionalFormatting sqref="C8">
    <cfRule type="containsText" dxfId="173" priority="25" operator="containsText" text="Level 5">
      <formula>NOT(ISERROR(SEARCH("Level 5",C8)))</formula>
    </cfRule>
    <cfRule type="containsText" dxfId="172" priority="26" operator="containsText" text="Level 4">
      <formula>NOT(ISERROR(SEARCH("Level 4",C8)))</formula>
    </cfRule>
    <cfRule type="containsText" dxfId="171" priority="27" operator="containsText" text="Level 3">
      <formula>NOT(ISERROR(SEARCH("Level 3",C8)))</formula>
    </cfRule>
    <cfRule type="containsText" dxfId="170" priority="28" operator="containsText" text="Level 2">
      <formula>NOT(ISERROR(SEARCH("Level 2",C8)))</formula>
    </cfRule>
    <cfRule type="containsText" dxfId="169" priority="29" operator="containsText" text="Level 1">
      <formula>NOT(ISERROR(SEARCH("Level 1",C8)))</formula>
    </cfRule>
    <cfRule type="containsText" dxfId="168" priority="30" operator="containsText" text="Level 0">
      <formula>NOT(ISERROR(SEARCH("Level 0",C8)))</formula>
    </cfRule>
  </conditionalFormatting>
  <conditionalFormatting sqref="C10">
    <cfRule type="containsText" dxfId="167" priority="19" operator="containsText" text="Level 5">
      <formula>NOT(ISERROR(SEARCH("Level 5",C10)))</formula>
    </cfRule>
    <cfRule type="containsText" dxfId="166" priority="20" operator="containsText" text="Level 4">
      <formula>NOT(ISERROR(SEARCH("Level 4",C10)))</formula>
    </cfRule>
    <cfRule type="containsText" dxfId="165" priority="21" operator="containsText" text="Level 3">
      <formula>NOT(ISERROR(SEARCH("Level 3",C10)))</formula>
    </cfRule>
    <cfRule type="containsText" dxfId="164" priority="22" operator="containsText" text="Level 2">
      <formula>NOT(ISERROR(SEARCH("Level 2",C10)))</formula>
    </cfRule>
    <cfRule type="containsText" dxfId="163" priority="23" operator="containsText" text="Level 1">
      <formula>NOT(ISERROR(SEARCH("Level 1",C10)))</formula>
    </cfRule>
    <cfRule type="containsText" dxfId="162" priority="24" operator="containsText" text="Level 0">
      <formula>NOT(ISERROR(SEARCH("Level 0",C10)))</formula>
    </cfRule>
  </conditionalFormatting>
  <conditionalFormatting sqref="C12">
    <cfRule type="containsText" dxfId="161" priority="13" operator="containsText" text="Level 5">
      <formula>NOT(ISERROR(SEARCH("Level 5",C12)))</formula>
    </cfRule>
    <cfRule type="containsText" dxfId="160" priority="14" operator="containsText" text="Level 4">
      <formula>NOT(ISERROR(SEARCH("Level 4",C12)))</formula>
    </cfRule>
    <cfRule type="containsText" dxfId="159" priority="15" operator="containsText" text="Level 3">
      <formula>NOT(ISERROR(SEARCH("Level 3",C12)))</formula>
    </cfRule>
    <cfRule type="containsText" dxfId="158" priority="16" operator="containsText" text="Level 2">
      <formula>NOT(ISERROR(SEARCH("Level 2",C12)))</formula>
    </cfRule>
    <cfRule type="containsText" dxfId="157" priority="17" operator="containsText" text="Level 1">
      <formula>NOT(ISERROR(SEARCH("Level 1",C12)))</formula>
    </cfRule>
    <cfRule type="containsText" dxfId="156" priority="18" operator="containsText" text="Level 0">
      <formula>NOT(ISERROR(SEARCH("Level 0",C12)))</formula>
    </cfRule>
  </conditionalFormatting>
  <conditionalFormatting sqref="C14">
    <cfRule type="containsText" dxfId="155" priority="7" operator="containsText" text="Level 5">
      <formula>NOT(ISERROR(SEARCH("Level 5",C14)))</formula>
    </cfRule>
    <cfRule type="containsText" dxfId="154" priority="8" operator="containsText" text="Level 4">
      <formula>NOT(ISERROR(SEARCH("Level 4",C14)))</formula>
    </cfRule>
    <cfRule type="containsText" dxfId="153" priority="9" operator="containsText" text="Level 3">
      <formula>NOT(ISERROR(SEARCH("Level 3",C14)))</formula>
    </cfRule>
    <cfRule type="containsText" dxfId="152" priority="10" operator="containsText" text="Level 2">
      <formula>NOT(ISERROR(SEARCH("Level 2",C14)))</formula>
    </cfRule>
    <cfRule type="containsText" dxfId="151" priority="11" operator="containsText" text="Level 1">
      <formula>NOT(ISERROR(SEARCH("Level 1",C14)))</formula>
    </cfRule>
    <cfRule type="containsText" dxfId="150" priority="12" operator="containsText" text="Level 0">
      <formula>NOT(ISERROR(SEARCH("Level 0",C14)))</formula>
    </cfRule>
  </conditionalFormatting>
  <conditionalFormatting sqref="C16">
    <cfRule type="containsText" dxfId="149" priority="1" operator="containsText" text="Level 5">
      <formula>NOT(ISERROR(SEARCH("Level 5",C16)))</formula>
    </cfRule>
    <cfRule type="containsText" dxfId="148" priority="2" operator="containsText" text="Level 4">
      <formula>NOT(ISERROR(SEARCH("Level 4",C16)))</formula>
    </cfRule>
    <cfRule type="containsText" dxfId="147" priority="3" operator="containsText" text="Level 3">
      <formula>NOT(ISERROR(SEARCH("Level 3",C16)))</formula>
    </cfRule>
    <cfRule type="containsText" dxfId="146" priority="4" operator="containsText" text="Level 2">
      <formula>NOT(ISERROR(SEARCH("Level 2",C16)))</formula>
    </cfRule>
    <cfRule type="containsText" dxfId="145" priority="5" operator="containsText" text="Level 1">
      <formula>NOT(ISERROR(SEARCH("Level 1",C16)))</formula>
    </cfRule>
    <cfRule type="containsText" dxfId="144" priority="6" operator="containsText" text="Level 0">
      <formula>NOT(ISERROR(SEARCH("Level 0",C16)))</formula>
    </cfRule>
  </conditionalFormatting>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Select Level from list" prompt="Choose from list" xr:uid="{00000000-0002-0000-0300-000000000000}">
          <x14:formula1>
            <xm:f>'\\ims.gov.uk\data\Users\GBBULVD\BULHOME4\AWesterman1\My Documents\EoL\Regional EoL\Self-Assessment Tool\[Regional PEoLC 2020-21 Self-Assessment Tool V0.1.xlsx]Sheet1'!#REF!</xm:f>
          </x14:formula1>
          <xm:sqref>C15</xm:sqref>
        </x14:dataValidation>
        <x14:dataValidation type="list" allowBlank="1" showInputMessage="1" showErrorMessage="1" error="Select Level from list" prompt="Choose from list" xr:uid="{00000000-0002-0000-0300-000001000000}">
          <x14:formula1>
            <xm:f>Sheet5!$B$3:$B$8</xm:f>
          </x14:formula1>
          <xm:sqref>C6 C8 C10 C12 C14 C16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D60093"/>
  </sheetPr>
  <dimension ref="A1:E27"/>
  <sheetViews>
    <sheetView zoomScale="98" zoomScaleNormal="98" workbookViewId="0">
      <selection activeCell="B27" sqref="B27"/>
    </sheetView>
  </sheetViews>
  <sheetFormatPr defaultRowHeight="15" x14ac:dyDescent="0.25"/>
  <cols>
    <col min="1" max="1" width="5.7109375" customWidth="1"/>
    <col min="2" max="2" width="75.7109375" customWidth="1"/>
    <col min="3" max="3" width="13.7109375" customWidth="1"/>
    <col min="4" max="5" width="32.7109375" customWidth="1"/>
  </cols>
  <sheetData>
    <row r="1" spans="1:5" ht="21" x14ac:dyDescent="0.25">
      <c r="B1" s="1" t="s">
        <v>108</v>
      </c>
      <c r="C1" s="1"/>
      <c r="D1" s="9"/>
      <c r="E1" s="9"/>
    </row>
    <row r="2" spans="1:5" ht="31.15" customHeight="1" x14ac:dyDescent="0.25">
      <c r="B2" s="141" t="s">
        <v>109</v>
      </c>
      <c r="C2" s="141"/>
      <c r="D2" s="141"/>
      <c r="E2" s="141"/>
    </row>
    <row r="3" spans="1:5" ht="45" x14ac:dyDescent="0.25">
      <c r="A3" s="15" t="s">
        <v>35</v>
      </c>
      <c r="B3" s="14" t="s">
        <v>36</v>
      </c>
      <c r="C3" s="32" t="s">
        <v>37</v>
      </c>
      <c r="D3" s="14" t="s">
        <v>38</v>
      </c>
      <c r="E3" s="14" t="s">
        <v>39</v>
      </c>
    </row>
    <row r="4" spans="1:5" x14ac:dyDescent="0.25">
      <c r="A4" s="17"/>
      <c r="B4" s="16" t="s">
        <v>40</v>
      </c>
      <c r="C4" s="17"/>
      <c r="D4" s="17"/>
      <c r="E4" s="17"/>
    </row>
    <row r="5" spans="1:5" x14ac:dyDescent="0.25">
      <c r="A5" s="52">
        <v>3.1</v>
      </c>
      <c r="B5" s="142" t="s">
        <v>110</v>
      </c>
      <c r="C5" s="143"/>
      <c r="D5" s="143"/>
      <c r="E5" s="144"/>
    </row>
    <row r="6" spans="1:5" ht="30" x14ac:dyDescent="0.25">
      <c r="A6" s="44" t="s">
        <v>111</v>
      </c>
      <c r="B6" s="7" t="s">
        <v>112</v>
      </c>
      <c r="C6" s="8"/>
      <c r="D6" s="13"/>
      <c r="E6" s="13"/>
    </row>
    <row r="7" spans="1:5" x14ac:dyDescent="0.25">
      <c r="A7" s="52">
        <v>3.2</v>
      </c>
      <c r="B7" s="142" t="s">
        <v>113</v>
      </c>
      <c r="C7" s="143"/>
      <c r="D7" s="143"/>
      <c r="E7" s="144"/>
    </row>
    <row r="8" spans="1:5" x14ac:dyDescent="0.25">
      <c r="A8" s="44"/>
      <c r="B8" s="7" t="s">
        <v>114</v>
      </c>
      <c r="C8" s="145"/>
      <c r="D8" s="146"/>
      <c r="E8" s="147"/>
    </row>
    <row r="9" spans="1:5" x14ac:dyDescent="0.25">
      <c r="A9" s="44" t="s">
        <v>115</v>
      </c>
      <c r="B9" s="18" t="s">
        <v>116</v>
      </c>
      <c r="C9" s="8"/>
      <c r="D9" s="13"/>
      <c r="E9" s="13"/>
    </row>
    <row r="10" spans="1:5" x14ac:dyDescent="0.25">
      <c r="A10" s="44" t="s">
        <v>117</v>
      </c>
      <c r="B10" s="18" t="s">
        <v>118</v>
      </c>
      <c r="C10" s="8"/>
      <c r="D10" s="13"/>
      <c r="E10" s="13"/>
    </row>
    <row r="11" spans="1:5" x14ac:dyDescent="0.25">
      <c r="A11" s="44" t="s">
        <v>119</v>
      </c>
      <c r="B11" s="18" t="s">
        <v>120</v>
      </c>
      <c r="C11" s="8"/>
      <c r="D11" s="13"/>
      <c r="E11" s="13"/>
    </row>
    <row r="12" spans="1:5" x14ac:dyDescent="0.25">
      <c r="A12" s="44" t="s">
        <v>121</v>
      </c>
      <c r="B12" s="18" t="s">
        <v>122</v>
      </c>
      <c r="C12" s="8"/>
      <c r="D12" s="13"/>
      <c r="E12" s="13"/>
    </row>
    <row r="13" spans="1:5" x14ac:dyDescent="0.25">
      <c r="A13" s="52">
        <v>3.3</v>
      </c>
      <c r="B13" s="142" t="s">
        <v>123</v>
      </c>
      <c r="C13" s="143"/>
      <c r="D13" s="143"/>
      <c r="E13" s="144"/>
    </row>
    <row r="14" spans="1:5" ht="30" x14ac:dyDescent="0.25">
      <c r="A14" s="44" t="s">
        <v>124</v>
      </c>
      <c r="B14" s="50" t="s">
        <v>125</v>
      </c>
      <c r="C14" s="8"/>
      <c r="D14" s="13"/>
      <c r="E14" s="13"/>
    </row>
    <row r="15" spans="1:5" ht="30" x14ac:dyDescent="0.25">
      <c r="A15" s="44" t="s">
        <v>126</v>
      </c>
      <c r="B15" s="50" t="s">
        <v>127</v>
      </c>
      <c r="C15" s="8"/>
      <c r="D15" s="13"/>
      <c r="E15" s="13"/>
    </row>
    <row r="16" spans="1:5" x14ac:dyDescent="0.25">
      <c r="A16" s="44" t="s">
        <v>128</v>
      </c>
      <c r="B16" s="50" t="s">
        <v>129</v>
      </c>
      <c r="C16" s="8"/>
      <c r="D16" s="13"/>
      <c r="E16" s="13"/>
    </row>
    <row r="17" spans="1:5" ht="30" x14ac:dyDescent="0.25">
      <c r="A17" s="44" t="s">
        <v>130</v>
      </c>
      <c r="B17" s="50" t="s">
        <v>131</v>
      </c>
      <c r="C17" s="8"/>
      <c r="D17" s="13"/>
      <c r="E17" s="13"/>
    </row>
    <row r="18" spans="1:5" ht="30" x14ac:dyDescent="0.25">
      <c r="A18" s="44" t="s">
        <v>132</v>
      </c>
      <c r="B18" s="50" t="s">
        <v>133</v>
      </c>
      <c r="C18" s="8"/>
      <c r="D18" s="13"/>
      <c r="E18" s="13"/>
    </row>
    <row r="19" spans="1:5" x14ac:dyDescent="0.25">
      <c r="A19" s="52">
        <v>3.4</v>
      </c>
      <c r="B19" s="142" t="s">
        <v>134</v>
      </c>
      <c r="C19" s="143"/>
      <c r="D19" s="143"/>
      <c r="E19" s="144"/>
    </row>
    <row r="20" spans="1:5" ht="30" x14ac:dyDescent="0.25">
      <c r="A20" s="44" t="s">
        <v>135</v>
      </c>
      <c r="B20" s="25" t="s">
        <v>136</v>
      </c>
      <c r="C20" s="8"/>
      <c r="D20" s="13"/>
      <c r="E20" s="13"/>
    </row>
    <row r="21" spans="1:5" x14ac:dyDescent="0.25">
      <c r="A21" s="52">
        <v>3.5</v>
      </c>
      <c r="B21" s="142" t="s">
        <v>137</v>
      </c>
      <c r="C21" s="143"/>
      <c r="D21" s="143"/>
      <c r="E21" s="144"/>
    </row>
    <row r="22" spans="1:5" x14ac:dyDescent="0.25">
      <c r="A22" s="44" t="s">
        <v>138</v>
      </c>
      <c r="B22" s="7" t="s">
        <v>139</v>
      </c>
      <c r="C22" s="8"/>
      <c r="D22" s="13"/>
      <c r="E22" s="13"/>
    </row>
    <row r="23" spans="1:5" x14ac:dyDescent="0.25">
      <c r="A23" s="44" t="s">
        <v>140</v>
      </c>
      <c r="B23" s="7" t="s">
        <v>141</v>
      </c>
      <c r="C23" s="8"/>
      <c r="D23" s="13"/>
      <c r="E23" s="13"/>
    </row>
    <row r="24" spans="1:5" ht="30" x14ac:dyDescent="0.25">
      <c r="A24" s="44" t="s">
        <v>142</v>
      </c>
      <c r="B24" s="7" t="s">
        <v>143</v>
      </c>
      <c r="C24" s="8"/>
      <c r="D24" s="13"/>
      <c r="E24" s="13"/>
    </row>
    <row r="25" spans="1:5" x14ac:dyDescent="0.25">
      <c r="A25" s="52">
        <v>3.6</v>
      </c>
      <c r="B25" s="142" t="s">
        <v>144</v>
      </c>
      <c r="C25" s="143"/>
      <c r="D25" s="143"/>
      <c r="E25" s="144"/>
    </row>
    <row r="26" spans="1:5" ht="30" x14ac:dyDescent="0.25">
      <c r="A26" s="44" t="s">
        <v>145</v>
      </c>
      <c r="B26" s="50" t="s">
        <v>146</v>
      </c>
      <c r="C26" s="8"/>
      <c r="D26" s="73"/>
      <c r="E26" s="73"/>
    </row>
    <row r="27" spans="1:5" ht="30" x14ac:dyDescent="0.25">
      <c r="A27" s="44" t="s">
        <v>147</v>
      </c>
      <c r="B27" s="72" t="s">
        <v>148</v>
      </c>
      <c r="C27" s="8"/>
      <c r="D27" s="71"/>
      <c r="E27" s="71"/>
    </row>
  </sheetData>
  <mergeCells count="8">
    <mergeCell ref="B2:E2"/>
    <mergeCell ref="B25:E25"/>
    <mergeCell ref="B5:E5"/>
    <mergeCell ref="B13:E13"/>
    <mergeCell ref="B7:E7"/>
    <mergeCell ref="C8:E8"/>
    <mergeCell ref="B19:E19"/>
    <mergeCell ref="B21:E21"/>
  </mergeCells>
  <conditionalFormatting sqref="C7:C8">
    <cfRule type="containsText" dxfId="143" priority="127" operator="containsText" text="Level 5">
      <formula>NOT(ISERROR(SEARCH("Level 5",C7)))</formula>
    </cfRule>
    <cfRule type="containsText" dxfId="142" priority="128" operator="containsText" text="Level 4">
      <formula>NOT(ISERROR(SEARCH("Level 4",C7)))</formula>
    </cfRule>
    <cfRule type="containsText" dxfId="141" priority="129" operator="containsText" text="Level 3">
      <formula>NOT(ISERROR(SEARCH("Level 3",C7)))</formula>
    </cfRule>
    <cfRule type="containsText" dxfId="140" priority="130" operator="containsText" text="Level 2">
      <formula>NOT(ISERROR(SEARCH("Level 2",C7)))</formula>
    </cfRule>
    <cfRule type="containsText" dxfId="139" priority="131" operator="containsText" text="Level 1">
      <formula>NOT(ISERROR(SEARCH("Level 1",C7)))</formula>
    </cfRule>
    <cfRule type="containsText" dxfId="138" priority="132" operator="containsText" text="Level 0">
      <formula>NOT(ISERROR(SEARCH("Level 0",C7)))</formula>
    </cfRule>
  </conditionalFormatting>
  <conditionalFormatting sqref="C6">
    <cfRule type="containsText" dxfId="137" priority="31" operator="containsText" text="Level 5">
      <formula>NOT(ISERROR(SEARCH("Level 5",C6)))</formula>
    </cfRule>
    <cfRule type="containsText" dxfId="136" priority="32" operator="containsText" text="Level 4">
      <formula>NOT(ISERROR(SEARCH("Level 4",C6)))</formula>
    </cfRule>
    <cfRule type="containsText" dxfId="135" priority="33" operator="containsText" text="Level 3">
      <formula>NOT(ISERROR(SEARCH("Level 3",C6)))</formula>
    </cfRule>
    <cfRule type="containsText" dxfId="134" priority="34" operator="containsText" text="Level 2">
      <formula>NOT(ISERROR(SEARCH("Level 2",C6)))</formula>
    </cfRule>
    <cfRule type="containsText" dxfId="133" priority="35" operator="containsText" text="Level 1">
      <formula>NOT(ISERROR(SEARCH("Level 1",C6)))</formula>
    </cfRule>
    <cfRule type="containsText" dxfId="132" priority="36" operator="containsText" text="Level 0">
      <formula>NOT(ISERROR(SEARCH("Level 0",C6)))</formula>
    </cfRule>
  </conditionalFormatting>
  <conditionalFormatting sqref="C9:C12">
    <cfRule type="containsText" dxfId="131" priority="25" operator="containsText" text="Level 5">
      <formula>NOT(ISERROR(SEARCH("Level 5",C9)))</formula>
    </cfRule>
    <cfRule type="containsText" dxfId="130" priority="26" operator="containsText" text="Level 4">
      <formula>NOT(ISERROR(SEARCH("Level 4",C9)))</formula>
    </cfRule>
    <cfRule type="containsText" dxfId="129" priority="27" operator="containsText" text="Level 3">
      <formula>NOT(ISERROR(SEARCH("Level 3",C9)))</formula>
    </cfRule>
    <cfRule type="containsText" dxfId="128" priority="28" operator="containsText" text="Level 2">
      <formula>NOT(ISERROR(SEARCH("Level 2",C9)))</formula>
    </cfRule>
    <cfRule type="containsText" dxfId="127" priority="29" operator="containsText" text="Level 1">
      <formula>NOT(ISERROR(SEARCH("Level 1",C9)))</formula>
    </cfRule>
    <cfRule type="containsText" dxfId="126" priority="30" operator="containsText" text="Level 0">
      <formula>NOT(ISERROR(SEARCH("Level 0",C9)))</formula>
    </cfRule>
  </conditionalFormatting>
  <conditionalFormatting sqref="C14:C18">
    <cfRule type="containsText" dxfId="125" priority="19" operator="containsText" text="Level 5">
      <formula>NOT(ISERROR(SEARCH("Level 5",C14)))</formula>
    </cfRule>
    <cfRule type="containsText" dxfId="124" priority="20" operator="containsText" text="Level 4">
      <formula>NOT(ISERROR(SEARCH("Level 4",C14)))</formula>
    </cfRule>
    <cfRule type="containsText" dxfId="123" priority="21" operator="containsText" text="Level 3">
      <formula>NOT(ISERROR(SEARCH("Level 3",C14)))</formula>
    </cfRule>
    <cfRule type="containsText" dxfId="122" priority="22" operator="containsText" text="Level 2">
      <formula>NOT(ISERROR(SEARCH("Level 2",C14)))</formula>
    </cfRule>
    <cfRule type="containsText" dxfId="121" priority="23" operator="containsText" text="Level 1">
      <formula>NOT(ISERROR(SEARCH("Level 1",C14)))</formula>
    </cfRule>
    <cfRule type="containsText" dxfId="120" priority="24" operator="containsText" text="Level 0">
      <formula>NOT(ISERROR(SEARCH("Level 0",C14)))</formula>
    </cfRule>
  </conditionalFormatting>
  <conditionalFormatting sqref="C20">
    <cfRule type="containsText" dxfId="119" priority="13" operator="containsText" text="Level 5">
      <formula>NOT(ISERROR(SEARCH("Level 5",C20)))</formula>
    </cfRule>
    <cfRule type="containsText" dxfId="118" priority="14" operator="containsText" text="Level 4">
      <formula>NOT(ISERROR(SEARCH("Level 4",C20)))</formula>
    </cfRule>
    <cfRule type="containsText" dxfId="117" priority="15" operator="containsText" text="Level 3">
      <formula>NOT(ISERROR(SEARCH("Level 3",C20)))</formula>
    </cfRule>
    <cfRule type="containsText" dxfId="116" priority="16" operator="containsText" text="Level 2">
      <formula>NOT(ISERROR(SEARCH("Level 2",C20)))</formula>
    </cfRule>
    <cfRule type="containsText" dxfId="115" priority="17" operator="containsText" text="Level 1">
      <formula>NOT(ISERROR(SEARCH("Level 1",C20)))</formula>
    </cfRule>
    <cfRule type="containsText" dxfId="114" priority="18" operator="containsText" text="Level 0">
      <formula>NOT(ISERROR(SEARCH("Level 0",C20)))</formula>
    </cfRule>
  </conditionalFormatting>
  <conditionalFormatting sqref="C22:C24">
    <cfRule type="containsText" dxfId="113" priority="7" operator="containsText" text="Level 5">
      <formula>NOT(ISERROR(SEARCH("Level 5",C22)))</formula>
    </cfRule>
    <cfRule type="containsText" dxfId="112" priority="8" operator="containsText" text="Level 4">
      <formula>NOT(ISERROR(SEARCH("Level 4",C22)))</formula>
    </cfRule>
    <cfRule type="containsText" dxfId="111" priority="9" operator="containsText" text="Level 3">
      <formula>NOT(ISERROR(SEARCH("Level 3",C22)))</formula>
    </cfRule>
    <cfRule type="containsText" dxfId="110" priority="10" operator="containsText" text="Level 2">
      <formula>NOT(ISERROR(SEARCH("Level 2",C22)))</formula>
    </cfRule>
    <cfRule type="containsText" dxfId="109" priority="11" operator="containsText" text="Level 1">
      <formula>NOT(ISERROR(SEARCH("Level 1",C22)))</formula>
    </cfRule>
    <cfRule type="containsText" dxfId="108" priority="12" operator="containsText" text="Level 0">
      <formula>NOT(ISERROR(SEARCH("Level 0",C22)))</formula>
    </cfRule>
  </conditionalFormatting>
  <conditionalFormatting sqref="C26:C27">
    <cfRule type="containsText" dxfId="107" priority="1" operator="containsText" text="Level 5">
      <formula>NOT(ISERROR(SEARCH("Level 5",C26)))</formula>
    </cfRule>
    <cfRule type="containsText" dxfId="106" priority="2" operator="containsText" text="Level 4">
      <formula>NOT(ISERROR(SEARCH("Level 4",C26)))</formula>
    </cfRule>
    <cfRule type="containsText" dxfId="105" priority="3" operator="containsText" text="Level 3">
      <formula>NOT(ISERROR(SEARCH("Level 3",C26)))</formula>
    </cfRule>
    <cfRule type="containsText" dxfId="104" priority="4" operator="containsText" text="Level 2">
      <formula>NOT(ISERROR(SEARCH("Level 2",C26)))</formula>
    </cfRule>
    <cfRule type="containsText" dxfId="103" priority="5" operator="containsText" text="Level 1">
      <formula>NOT(ISERROR(SEARCH("Level 1",C26)))</formula>
    </cfRule>
    <cfRule type="containsText" dxfId="102" priority="6" operator="containsText" text="Level 0">
      <formula>NOT(ISERROR(SEARCH("Level 0",C26)))</formula>
    </cfRule>
  </conditionalFormatting>
  <pageMargins left="0.7" right="0.7" top="0.75" bottom="0.75" header="0.3" footer="0.3"/>
  <pageSetup paperSize="9" scale="49" orientation="portrait" r:id="rId1"/>
  <extLst>
    <ext xmlns:x14="http://schemas.microsoft.com/office/spreadsheetml/2009/9/main" uri="{CCE6A557-97BC-4b89-ADB6-D9C93CAAB3DF}">
      <x14:dataValidations xmlns:xm="http://schemas.microsoft.com/office/excel/2006/main" count="2">
        <x14:dataValidation type="list" allowBlank="1" showInputMessage="1" showErrorMessage="1" error="Select Level from list" prompt="Choose from list" xr:uid="{00000000-0002-0000-0400-000000000000}">
          <x14:formula1>
            <xm:f>'\\ims.gov.uk\data\Users\GBBULVD\BULHOME4\AWesterman1\My Documents\EoL\Regional EoL\Self-Assessment Tool\[Regional PEoLC 2020-21 Self-Assessment Tool V0.1.xlsx]Sheet1'!#REF!</xm:f>
          </x14:formula1>
          <xm:sqref>C7:C8</xm:sqref>
        </x14:dataValidation>
        <x14:dataValidation type="list" allowBlank="1" showInputMessage="1" showErrorMessage="1" error="Select Level from list" prompt="Choose from list" xr:uid="{00000000-0002-0000-0400-000001000000}">
          <x14:formula1>
            <xm:f>Sheet5!$B$3:$B$8</xm:f>
          </x14:formula1>
          <xm:sqref>C6 C9:C12 C14:C18 C20 C22:C24 C26:C27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E35"/>
  <sheetViews>
    <sheetView topLeftCell="A4" zoomScaleNormal="100" workbookViewId="0">
      <selection activeCell="B34" sqref="B34"/>
    </sheetView>
  </sheetViews>
  <sheetFormatPr defaultRowHeight="15" x14ac:dyDescent="0.25"/>
  <cols>
    <col min="1" max="1" width="5.7109375" customWidth="1"/>
    <col min="2" max="2" width="75.7109375" customWidth="1"/>
    <col min="3" max="3" width="13.7109375" customWidth="1"/>
    <col min="4" max="5" width="32.7109375" customWidth="1"/>
  </cols>
  <sheetData>
    <row r="1" spans="1:5" ht="21" x14ac:dyDescent="0.25">
      <c r="B1" s="1" t="s">
        <v>149</v>
      </c>
      <c r="C1" s="1"/>
      <c r="D1" s="9"/>
      <c r="E1" s="9"/>
    </row>
    <row r="2" spans="1:5" ht="38.65" customHeight="1" x14ac:dyDescent="0.25">
      <c r="B2" s="141" t="s">
        <v>150</v>
      </c>
      <c r="C2" s="141"/>
      <c r="D2" s="141"/>
      <c r="E2" s="141"/>
    </row>
    <row r="3" spans="1:5" ht="45" x14ac:dyDescent="0.25">
      <c r="A3" s="19" t="s">
        <v>35</v>
      </c>
      <c r="B3" s="35" t="s">
        <v>36</v>
      </c>
      <c r="C3" s="37" t="s">
        <v>37</v>
      </c>
      <c r="D3" s="37" t="s">
        <v>38</v>
      </c>
      <c r="E3" s="37" t="s">
        <v>39</v>
      </c>
    </row>
    <row r="4" spans="1:5" x14ac:dyDescent="0.25">
      <c r="A4" s="20"/>
      <c r="B4" s="36" t="s">
        <v>40</v>
      </c>
      <c r="C4" s="20"/>
      <c r="D4" s="20"/>
      <c r="E4" s="20"/>
    </row>
    <row r="5" spans="1:5" x14ac:dyDescent="0.25">
      <c r="A5" s="38">
        <v>4.0999999999999996</v>
      </c>
      <c r="B5" s="58" t="s">
        <v>151</v>
      </c>
      <c r="C5" s="59"/>
      <c r="D5" s="59"/>
      <c r="E5" s="59"/>
    </row>
    <row r="6" spans="1:5" ht="30" x14ac:dyDescent="0.25">
      <c r="A6" s="44" t="s">
        <v>152</v>
      </c>
      <c r="B6" s="100" t="s">
        <v>153</v>
      </c>
      <c r="C6" s="8"/>
      <c r="D6" s="13"/>
      <c r="E6" s="13"/>
    </row>
    <row r="7" spans="1:5" x14ac:dyDescent="0.25">
      <c r="A7" s="148" t="s">
        <v>154</v>
      </c>
      <c r="B7" s="100" t="s">
        <v>155</v>
      </c>
      <c r="C7" s="151"/>
      <c r="D7" s="152"/>
      <c r="E7" s="153"/>
    </row>
    <row r="8" spans="1:5" x14ac:dyDescent="0.25">
      <c r="A8" s="149"/>
      <c r="B8" s="101" t="s">
        <v>156</v>
      </c>
      <c r="C8" s="8"/>
      <c r="D8" s="13"/>
      <c r="E8" s="13"/>
    </row>
    <row r="9" spans="1:5" x14ac:dyDescent="0.25">
      <c r="A9" s="149"/>
      <c r="B9" s="101" t="s">
        <v>157</v>
      </c>
      <c r="C9" s="8"/>
      <c r="D9" s="13"/>
      <c r="E9" s="13"/>
    </row>
    <row r="10" spans="1:5" x14ac:dyDescent="0.25">
      <c r="A10" s="149"/>
      <c r="B10" s="101" t="s">
        <v>158</v>
      </c>
      <c r="C10" s="8"/>
      <c r="D10" s="13"/>
      <c r="E10" s="13"/>
    </row>
    <row r="11" spans="1:5" x14ac:dyDescent="0.25">
      <c r="A11" s="149"/>
      <c r="B11" s="101" t="s">
        <v>159</v>
      </c>
      <c r="C11" s="8"/>
      <c r="D11" s="13"/>
      <c r="E11" s="13"/>
    </row>
    <row r="12" spans="1:5" x14ac:dyDescent="0.25">
      <c r="A12" s="149"/>
      <c r="B12" s="101" t="s">
        <v>160</v>
      </c>
      <c r="C12" s="8"/>
      <c r="D12" s="13"/>
      <c r="E12" s="13"/>
    </row>
    <row r="13" spans="1:5" x14ac:dyDescent="0.25">
      <c r="A13" s="149"/>
      <c r="B13" s="101" t="s">
        <v>161</v>
      </c>
      <c r="C13" s="8"/>
      <c r="D13" s="13"/>
      <c r="E13" s="13"/>
    </row>
    <row r="14" spans="1:5" x14ac:dyDescent="0.25">
      <c r="A14" s="149"/>
      <c r="B14" s="101" t="s">
        <v>162</v>
      </c>
      <c r="C14" s="8"/>
      <c r="D14" s="13"/>
      <c r="E14" s="13"/>
    </row>
    <row r="15" spans="1:5" x14ac:dyDescent="0.25">
      <c r="A15" s="149"/>
      <c r="B15" s="101" t="s">
        <v>163</v>
      </c>
      <c r="C15" s="8"/>
      <c r="D15" s="13"/>
      <c r="E15" s="13"/>
    </row>
    <row r="16" spans="1:5" x14ac:dyDescent="0.25">
      <c r="A16" s="149"/>
      <c r="B16" s="101" t="s">
        <v>164</v>
      </c>
      <c r="C16" s="8"/>
      <c r="D16" s="13"/>
      <c r="E16" s="13"/>
    </row>
    <row r="17" spans="1:5" x14ac:dyDescent="0.25">
      <c r="A17" s="150"/>
      <c r="B17" s="101" t="s">
        <v>165</v>
      </c>
      <c r="C17" s="8"/>
      <c r="D17" s="13"/>
      <c r="E17" s="13"/>
    </row>
    <row r="18" spans="1:5" ht="18.75" x14ac:dyDescent="0.3">
      <c r="A18" s="44" t="s">
        <v>166</v>
      </c>
      <c r="B18" s="100" t="s">
        <v>167</v>
      </c>
      <c r="C18" s="8"/>
      <c r="D18" s="23"/>
      <c r="E18" s="13"/>
    </row>
    <row r="19" spans="1:5" ht="30" x14ac:dyDescent="0.25">
      <c r="A19" s="44" t="s">
        <v>168</v>
      </c>
      <c r="B19" s="100" t="s">
        <v>169</v>
      </c>
      <c r="C19" s="8"/>
      <c r="D19" s="13"/>
      <c r="E19" s="13"/>
    </row>
    <row r="20" spans="1:5" ht="30" x14ac:dyDescent="0.25">
      <c r="A20" s="44" t="s">
        <v>170</v>
      </c>
      <c r="B20" s="100" t="s">
        <v>171</v>
      </c>
      <c r="C20" s="8"/>
      <c r="D20" s="13"/>
      <c r="E20" s="13"/>
    </row>
    <row r="21" spans="1:5" ht="30" x14ac:dyDescent="0.25">
      <c r="A21" s="44" t="s">
        <v>172</v>
      </c>
      <c r="B21" s="100" t="s">
        <v>173</v>
      </c>
      <c r="C21" s="8"/>
      <c r="D21" s="13"/>
      <c r="E21" s="13"/>
    </row>
    <row r="22" spans="1:5" x14ac:dyDescent="0.25">
      <c r="A22" s="38">
        <v>4.2</v>
      </c>
      <c r="B22" s="102" t="s">
        <v>174</v>
      </c>
      <c r="C22" s="59"/>
      <c r="D22" s="59"/>
      <c r="E22" s="59"/>
    </row>
    <row r="23" spans="1:5" ht="45" x14ac:dyDescent="0.25">
      <c r="A23" s="44" t="s">
        <v>175</v>
      </c>
      <c r="B23" s="70" t="s">
        <v>176</v>
      </c>
      <c r="C23" s="8"/>
      <c r="D23" s="13"/>
      <c r="E23" s="13"/>
    </row>
    <row r="24" spans="1:5" x14ac:dyDescent="0.25">
      <c r="A24" s="38">
        <v>4.3</v>
      </c>
      <c r="B24" s="102" t="s">
        <v>177</v>
      </c>
      <c r="C24" s="59"/>
      <c r="D24" s="59"/>
      <c r="E24" s="59"/>
    </row>
    <row r="25" spans="1:5" ht="30" x14ac:dyDescent="0.25">
      <c r="A25" s="44" t="s">
        <v>178</v>
      </c>
      <c r="B25" s="68" t="s">
        <v>179</v>
      </c>
      <c r="C25" s="8"/>
      <c r="D25" s="13"/>
      <c r="E25" s="13"/>
    </row>
    <row r="26" spans="1:5" ht="45" x14ac:dyDescent="0.25">
      <c r="A26" s="44" t="s">
        <v>180</v>
      </c>
      <c r="B26" s="70" t="s">
        <v>181</v>
      </c>
      <c r="C26" s="8"/>
      <c r="D26" s="13"/>
      <c r="E26" s="13"/>
    </row>
    <row r="27" spans="1:5" x14ac:dyDescent="0.25">
      <c r="A27" s="38">
        <v>4.4000000000000004</v>
      </c>
      <c r="B27" s="102" t="s">
        <v>182</v>
      </c>
      <c r="C27" s="59"/>
      <c r="D27" s="59"/>
      <c r="E27" s="59"/>
    </row>
    <row r="28" spans="1:5" x14ac:dyDescent="0.25">
      <c r="A28" s="45"/>
      <c r="B28" s="100" t="s">
        <v>183</v>
      </c>
      <c r="C28" s="151"/>
      <c r="D28" s="152"/>
      <c r="E28" s="153"/>
    </row>
    <row r="29" spans="1:5" x14ac:dyDescent="0.25">
      <c r="A29" s="45" t="s">
        <v>184</v>
      </c>
      <c r="B29" s="101" t="s">
        <v>185</v>
      </c>
      <c r="C29" s="8"/>
      <c r="D29" s="13"/>
      <c r="E29" s="13"/>
    </row>
    <row r="30" spans="1:5" x14ac:dyDescent="0.25">
      <c r="A30" s="45" t="s">
        <v>186</v>
      </c>
      <c r="B30" s="101" t="s">
        <v>187</v>
      </c>
      <c r="C30" s="8"/>
      <c r="D30" s="13"/>
      <c r="E30" s="13"/>
    </row>
    <row r="31" spans="1:5" x14ac:dyDescent="0.25">
      <c r="A31" s="45" t="s">
        <v>188</v>
      </c>
      <c r="B31" s="101" t="s">
        <v>189</v>
      </c>
      <c r="C31" s="8"/>
      <c r="D31" s="13"/>
      <c r="E31" s="13"/>
    </row>
    <row r="32" spans="1:5" x14ac:dyDescent="0.25">
      <c r="A32" s="45" t="s">
        <v>190</v>
      </c>
      <c r="B32" s="101" t="s">
        <v>191</v>
      </c>
      <c r="C32" s="8"/>
      <c r="D32" s="13"/>
      <c r="E32" s="13"/>
    </row>
    <row r="33" spans="1:5" x14ac:dyDescent="0.25">
      <c r="A33" s="38">
        <v>4.5</v>
      </c>
      <c r="B33" s="102" t="s">
        <v>192</v>
      </c>
      <c r="C33" s="59"/>
      <c r="D33" s="59"/>
      <c r="E33" s="59"/>
    </row>
    <row r="34" spans="1:5" ht="30" x14ac:dyDescent="0.25">
      <c r="A34" s="44" t="s">
        <v>193</v>
      </c>
      <c r="B34" s="70" t="s">
        <v>194</v>
      </c>
      <c r="C34" s="8"/>
      <c r="D34" s="13"/>
      <c r="E34" s="13"/>
    </row>
    <row r="35" spans="1:5" x14ac:dyDescent="0.25">
      <c r="B35" s="103"/>
    </row>
  </sheetData>
  <mergeCells count="4">
    <mergeCell ref="B2:E2"/>
    <mergeCell ref="A7:A17"/>
    <mergeCell ref="C7:E7"/>
    <mergeCell ref="C28:E28"/>
  </mergeCells>
  <conditionalFormatting sqref="C6">
    <cfRule type="containsText" dxfId="101" priority="37" operator="containsText" text="Level 5">
      <formula>NOT(ISERROR(SEARCH("Level 5",C6)))</formula>
    </cfRule>
    <cfRule type="containsText" dxfId="100" priority="38" operator="containsText" text="Level 4">
      <formula>NOT(ISERROR(SEARCH("Level 4",C6)))</formula>
    </cfRule>
    <cfRule type="containsText" dxfId="99" priority="39" operator="containsText" text="Level 3">
      <formula>NOT(ISERROR(SEARCH("Level 3",C6)))</formula>
    </cfRule>
    <cfRule type="containsText" dxfId="98" priority="40" operator="containsText" text="Level 2">
      <formula>NOT(ISERROR(SEARCH("Level 2",C6)))</formula>
    </cfRule>
    <cfRule type="containsText" dxfId="97" priority="41" operator="containsText" text="Level 1">
      <formula>NOT(ISERROR(SEARCH("Level 1",C6)))</formula>
    </cfRule>
    <cfRule type="containsText" dxfId="96" priority="42" operator="containsText" text="Level 0">
      <formula>NOT(ISERROR(SEARCH("Level 0",C6)))</formula>
    </cfRule>
  </conditionalFormatting>
  <conditionalFormatting sqref="C8:C17">
    <cfRule type="containsText" dxfId="95" priority="31" operator="containsText" text="Level 5">
      <formula>NOT(ISERROR(SEARCH("Level 5",C8)))</formula>
    </cfRule>
    <cfRule type="containsText" dxfId="94" priority="32" operator="containsText" text="Level 4">
      <formula>NOT(ISERROR(SEARCH("Level 4",C8)))</formula>
    </cfRule>
    <cfRule type="containsText" dxfId="93" priority="33" operator="containsText" text="Level 3">
      <formula>NOT(ISERROR(SEARCH("Level 3",C8)))</formula>
    </cfRule>
    <cfRule type="containsText" dxfId="92" priority="34" operator="containsText" text="Level 2">
      <formula>NOT(ISERROR(SEARCH("Level 2",C8)))</formula>
    </cfRule>
    <cfRule type="containsText" dxfId="91" priority="35" operator="containsText" text="Level 1">
      <formula>NOT(ISERROR(SEARCH("Level 1",C8)))</formula>
    </cfRule>
    <cfRule type="containsText" dxfId="90" priority="36" operator="containsText" text="Level 0">
      <formula>NOT(ISERROR(SEARCH("Level 0",C8)))</formula>
    </cfRule>
  </conditionalFormatting>
  <conditionalFormatting sqref="C18:C21">
    <cfRule type="containsText" dxfId="89" priority="25" operator="containsText" text="Level 5">
      <formula>NOT(ISERROR(SEARCH("Level 5",C18)))</formula>
    </cfRule>
    <cfRule type="containsText" dxfId="88" priority="26" operator="containsText" text="Level 4">
      <formula>NOT(ISERROR(SEARCH("Level 4",C18)))</formula>
    </cfRule>
    <cfRule type="containsText" dxfId="87" priority="27" operator="containsText" text="Level 3">
      <formula>NOT(ISERROR(SEARCH("Level 3",C18)))</formula>
    </cfRule>
    <cfRule type="containsText" dxfId="86" priority="28" operator="containsText" text="Level 2">
      <formula>NOT(ISERROR(SEARCH("Level 2",C18)))</formula>
    </cfRule>
    <cfRule type="containsText" dxfId="85" priority="29" operator="containsText" text="Level 1">
      <formula>NOT(ISERROR(SEARCH("Level 1",C18)))</formula>
    </cfRule>
    <cfRule type="containsText" dxfId="84" priority="30" operator="containsText" text="Level 0">
      <formula>NOT(ISERROR(SEARCH("Level 0",C18)))</formula>
    </cfRule>
  </conditionalFormatting>
  <conditionalFormatting sqref="C23">
    <cfRule type="containsText" dxfId="83" priority="19" operator="containsText" text="Level 5">
      <formula>NOT(ISERROR(SEARCH("Level 5",C23)))</formula>
    </cfRule>
    <cfRule type="containsText" dxfId="82" priority="20" operator="containsText" text="Level 4">
      <formula>NOT(ISERROR(SEARCH("Level 4",C23)))</formula>
    </cfRule>
    <cfRule type="containsText" dxfId="81" priority="21" operator="containsText" text="Level 3">
      <formula>NOT(ISERROR(SEARCH("Level 3",C23)))</formula>
    </cfRule>
    <cfRule type="containsText" dxfId="80" priority="22" operator="containsText" text="Level 2">
      <formula>NOT(ISERROR(SEARCH("Level 2",C23)))</formula>
    </cfRule>
    <cfRule type="containsText" dxfId="79" priority="23" operator="containsText" text="Level 1">
      <formula>NOT(ISERROR(SEARCH("Level 1",C23)))</formula>
    </cfRule>
    <cfRule type="containsText" dxfId="78" priority="24" operator="containsText" text="Level 0">
      <formula>NOT(ISERROR(SEARCH("Level 0",C23)))</formula>
    </cfRule>
  </conditionalFormatting>
  <conditionalFormatting sqref="C25:C26">
    <cfRule type="containsText" dxfId="77" priority="13" operator="containsText" text="Level 5">
      <formula>NOT(ISERROR(SEARCH("Level 5",C25)))</formula>
    </cfRule>
    <cfRule type="containsText" dxfId="76" priority="14" operator="containsText" text="Level 4">
      <formula>NOT(ISERROR(SEARCH("Level 4",C25)))</formula>
    </cfRule>
    <cfRule type="containsText" dxfId="75" priority="15" operator="containsText" text="Level 3">
      <formula>NOT(ISERROR(SEARCH("Level 3",C25)))</formula>
    </cfRule>
    <cfRule type="containsText" dxfId="74" priority="16" operator="containsText" text="Level 2">
      <formula>NOT(ISERROR(SEARCH("Level 2",C25)))</formula>
    </cfRule>
    <cfRule type="containsText" dxfId="73" priority="17" operator="containsText" text="Level 1">
      <formula>NOT(ISERROR(SEARCH("Level 1",C25)))</formula>
    </cfRule>
    <cfRule type="containsText" dxfId="72" priority="18" operator="containsText" text="Level 0">
      <formula>NOT(ISERROR(SEARCH("Level 0",C25)))</formula>
    </cfRule>
  </conditionalFormatting>
  <conditionalFormatting sqref="C29:C32">
    <cfRule type="containsText" dxfId="71" priority="7" operator="containsText" text="Level 5">
      <formula>NOT(ISERROR(SEARCH("Level 5",C29)))</formula>
    </cfRule>
    <cfRule type="containsText" dxfId="70" priority="8" operator="containsText" text="Level 4">
      <formula>NOT(ISERROR(SEARCH("Level 4",C29)))</formula>
    </cfRule>
    <cfRule type="containsText" dxfId="69" priority="9" operator="containsText" text="Level 3">
      <formula>NOT(ISERROR(SEARCH("Level 3",C29)))</formula>
    </cfRule>
    <cfRule type="containsText" dxfId="68" priority="10" operator="containsText" text="Level 2">
      <formula>NOT(ISERROR(SEARCH("Level 2",C29)))</formula>
    </cfRule>
    <cfRule type="containsText" dxfId="67" priority="11" operator="containsText" text="Level 1">
      <formula>NOT(ISERROR(SEARCH("Level 1",C29)))</formula>
    </cfRule>
    <cfRule type="containsText" dxfId="66" priority="12" operator="containsText" text="Level 0">
      <formula>NOT(ISERROR(SEARCH("Level 0",C29)))</formula>
    </cfRule>
  </conditionalFormatting>
  <conditionalFormatting sqref="C34">
    <cfRule type="containsText" dxfId="65" priority="1" operator="containsText" text="Level 5">
      <formula>NOT(ISERROR(SEARCH("Level 5",C34)))</formula>
    </cfRule>
    <cfRule type="containsText" dxfId="64" priority="2" operator="containsText" text="Level 4">
      <formula>NOT(ISERROR(SEARCH("Level 4",C34)))</formula>
    </cfRule>
    <cfRule type="containsText" dxfId="63" priority="3" operator="containsText" text="Level 3">
      <formula>NOT(ISERROR(SEARCH("Level 3",C34)))</formula>
    </cfRule>
    <cfRule type="containsText" dxfId="62" priority="4" operator="containsText" text="Level 2">
      <formula>NOT(ISERROR(SEARCH("Level 2",C34)))</formula>
    </cfRule>
    <cfRule type="containsText" dxfId="61" priority="5" operator="containsText" text="Level 1">
      <formula>NOT(ISERROR(SEARCH("Level 1",C34)))</formula>
    </cfRule>
    <cfRule type="containsText" dxfId="60" priority="6" operator="containsText" text="Level 0">
      <formula>NOT(ISERROR(SEARCH("Level 0",C34)))</formula>
    </cfRule>
  </conditionalFormatting>
  <pageMargins left="0.7" right="0.7" top="0.75" bottom="0.75" header="0.3" footer="0.3"/>
  <pageSetup paperSize="9" scale="52"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Select Level from list" prompt="Choose from list" xr:uid="{00000000-0002-0000-0500-000000000000}">
          <x14:formula1>
            <xm:f>Sheet5!$B$3:$B$8</xm:f>
          </x14:formula1>
          <xm:sqref>C6 C8:C21 C23 C25:C26 C29:C32 C34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E17"/>
  <sheetViews>
    <sheetView zoomScaleNormal="100" workbookViewId="0">
      <selection activeCell="C12" sqref="C12"/>
    </sheetView>
  </sheetViews>
  <sheetFormatPr defaultRowHeight="15" x14ac:dyDescent="0.25"/>
  <cols>
    <col min="1" max="1" width="5.7109375" customWidth="1"/>
    <col min="2" max="2" width="75.7109375" style="3" customWidth="1"/>
    <col min="3" max="3" width="13.7109375" style="3" customWidth="1"/>
    <col min="4" max="5" width="32.7109375" style="3" customWidth="1"/>
  </cols>
  <sheetData>
    <row r="1" spans="1:5" ht="21" x14ac:dyDescent="0.25">
      <c r="B1" s="1" t="s">
        <v>195</v>
      </c>
      <c r="C1" s="1"/>
      <c r="D1" s="9"/>
      <c r="E1" s="9"/>
    </row>
    <row r="2" spans="1:5" ht="24.6" customHeight="1" x14ac:dyDescent="0.25">
      <c r="B2" s="141" t="s">
        <v>196</v>
      </c>
      <c r="C2" s="141"/>
      <c r="D2" s="141"/>
      <c r="E2" s="141"/>
    </row>
    <row r="3" spans="1:5" ht="45" x14ac:dyDescent="0.25">
      <c r="A3" s="21" t="s">
        <v>35</v>
      </c>
      <c r="B3" s="21" t="s">
        <v>36</v>
      </c>
      <c r="C3" s="21" t="s">
        <v>37</v>
      </c>
      <c r="D3" s="39" t="s">
        <v>38</v>
      </c>
      <c r="E3" s="39" t="s">
        <v>39</v>
      </c>
    </row>
    <row r="4" spans="1:5" x14ac:dyDescent="0.25">
      <c r="A4" s="22"/>
      <c r="B4" s="22" t="s">
        <v>40</v>
      </c>
      <c r="C4" s="22"/>
      <c r="D4" s="22"/>
      <c r="E4" s="22"/>
    </row>
    <row r="5" spans="1:5" x14ac:dyDescent="0.25">
      <c r="A5" s="40">
        <v>5.0999999999999996</v>
      </c>
      <c r="B5" s="62" t="s">
        <v>197</v>
      </c>
      <c r="C5" s="63"/>
      <c r="D5" s="63"/>
      <c r="E5" s="64"/>
    </row>
    <row r="6" spans="1:5" ht="30" x14ac:dyDescent="0.25">
      <c r="A6" s="44" t="s">
        <v>198</v>
      </c>
      <c r="B6" s="104" t="s">
        <v>199</v>
      </c>
      <c r="C6" s="8"/>
      <c r="D6" s="13"/>
      <c r="E6" s="13"/>
    </row>
    <row r="7" spans="1:5" x14ac:dyDescent="0.25">
      <c r="A7" s="40">
        <v>5.2</v>
      </c>
      <c r="B7" s="105" t="s">
        <v>200</v>
      </c>
      <c r="C7" s="63"/>
      <c r="D7" s="63"/>
      <c r="E7" s="64"/>
    </row>
    <row r="8" spans="1:5" ht="45" x14ac:dyDescent="0.25">
      <c r="A8" s="44" t="s">
        <v>201</v>
      </c>
      <c r="B8" s="104" t="s">
        <v>202</v>
      </c>
      <c r="C8" s="8"/>
      <c r="D8" s="13"/>
      <c r="E8" s="13"/>
    </row>
    <row r="9" spans="1:5" x14ac:dyDescent="0.25">
      <c r="A9" s="40">
        <v>5.3</v>
      </c>
      <c r="B9" s="105" t="s">
        <v>203</v>
      </c>
      <c r="C9" s="63"/>
      <c r="D9" s="63"/>
      <c r="E9" s="64"/>
    </row>
    <row r="10" spans="1:5" ht="30" x14ac:dyDescent="0.25">
      <c r="A10" s="44" t="s">
        <v>204</v>
      </c>
      <c r="B10" s="104" t="s">
        <v>205</v>
      </c>
      <c r="C10" s="8"/>
      <c r="D10" s="13"/>
      <c r="E10" s="13"/>
    </row>
    <row r="11" spans="1:5" x14ac:dyDescent="0.25">
      <c r="A11" s="40">
        <v>5.4</v>
      </c>
      <c r="B11" s="105" t="s">
        <v>206</v>
      </c>
      <c r="C11" s="63"/>
      <c r="D11" s="63"/>
      <c r="E11" s="64"/>
    </row>
    <row r="12" spans="1:5" ht="30" x14ac:dyDescent="0.25">
      <c r="A12" s="44" t="s">
        <v>207</v>
      </c>
      <c r="B12" s="104" t="s">
        <v>208</v>
      </c>
      <c r="C12" s="8"/>
      <c r="D12" s="13"/>
      <c r="E12" s="13"/>
    </row>
    <row r="13" spans="1:5" ht="45" x14ac:dyDescent="0.25">
      <c r="A13" s="44" t="s">
        <v>209</v>
      </c>
      <c r="B13" s="104" t="s">
        <v>210</v>
      </c>
      <c r="C13" s="8"/>
      <c r="D13" s="13"/>
      <c r="E13" s="13"/>
    </row>
    <row r="14" spans="1:5" x14ac:dyDescent="0.25">
      <c r="A14" s="40">
        <v>5.5</v>
      </c>
      <c r="B14" s="105" t="s">
        <v>211</v>
      </c>
      <c r="C14" s="63"/>
      <c r="D14" s="63"/>
      <c r="E14" s="64"/>
    </row>
    <row r="15" spans="1:5" ht="30" x14ac:dyDescent="0.25">
      <c r="A15" s="44" t="s">
        <v>212</v>
      </c>
      <c r="B15" s="104" t="s">
        <v>213</v>
      </c>
      <c r="C15" s="8"/>
      <c r="D15" s="13"/>
      <c r="E15" s="13"/>
    </row>
    <row r="16" spans="1:5" x14ac:dyDescent="0.25">
      <c r="A16" s="53">
        <v>5.6</v>
      </c>
      <c r="B16" s="106" t="s">
        <v>214</v>
      </c>
      <c r="C16" s="60"/>
      <c r="D16" s="60"/>
      <c r="E16" s="61"/>
    </row>
    <row r="17" spans="1:5" ht="30" x14ac:dyDescent="0.25">
      <c r="A17" s="44" t="s">
        <v>215</v>
      </c>
      <c r="B17" s="107" t="s">
        <v>216</v>
      </c>
      <c r="C17" s="8"/>
      <c r="D17" s="13"/>
      <c r="E17" s="13"/>
    </row>
  </sheetData>
  <mergeCells count="1">
    <mergeCell ref="B2:E2"/>
  </mergeCells>
  <conditionalFormatting sqref="C6">
    <cfRule type="containsText" dxfId="59" priority="31" operator="containsText" text="Level 5">
      <formula>NOT(ISERROR(SEARCH("Level 5",C6)))</formula>
    </cfRule>
    <cfRule type="containsText" dxfId="58" priority="32" operator="containsText" text="Level 4">
      <formula>NOT(ISERROR(SEARCH("Level 4",C6)))</formula>
    </cfRule>
    <cfRule type="containsText" dxfId="57" priority="33" operator="containsText" text="Level 3">
      <formula>NOT(ISERROR(SEARCH("Level 3",C6)))</formula>
    </cfRule>
    <cfRule type="containsText" dxfId="56" priority="34" operator="containsText" text="Level 2">
      <formula>NOT(ISERROR(SEARCH("Level 2",C6)))</formula>
    </cfRule>
    <cfRule type="containsText" dxfId="55" priority="35" operator="containsText" text="Level 1">
      <formula>NOT(ISERROR(SEARCH("Level 1",C6)))</formula>
    </cfRule>
    <cfRule type="containsText" dxfId="54" priority="36" operator="containsText" text="Level 0">
      <formula>NOT(ISERROR(SEARCH("Level 0",C6)))</formula>
    </cfRule>
  </conditionalFormatting>
  <conditionalFormatting sqref="C8">
    <cfRule type="containsText" dxfId="53" priority="25" operator="containsText" text="Level 5">
      <formula>NOT(ISERROR(SEARCH("Level 5",C8)))</formula>
    </cfRule>
    <cfRule type="containsText" dxfId="52" priority="26" operator="containsText" text="Level 4">
      <formula>NOT(ISERROR(SEARCH("Level 4",C8)))</formula>
    </cfRule>
    <cfRule type="containsText" dxfId="51" priority="27" operator="containsText" text="Level 3">
      <formula>NOT(ISERROR(SEARCH("Level 3",C8)))</formula>
    </cfRule>
    <cfRule type="containsText" dxfId="50" priority="28" operator="containsText" text="Level 2">
      <formula>NOT(ISERROR(SEARCH("Level 2",C8)))</formula>
    </cfRule>
    <cfRule type="containsText" dxfId="49" priority="29" operator="containsText" text="Level 1">
      <formula>NOT(ISERROR(SEARCH("Level 1",C8)))</formula>
    </cfRule>
    <cfRule type="containsText" dxfId="48" priority="30" operator="containsText" text="Level 0">
      <formula>NOT(ISERROR(SEARCH("Level 0",C8)))</formula>
    </cfRule>
  </conditionalFormatting>
  <conditionalFormatting sqref="C10">
    <cfRule type="containsText" dxfId="47" priority="19" operator="containsText" text="Level 5">
      <formula>NOT(ISERROR(SEARCH("Level 5",C10)))</formula>
    </cfRule>
    <cfRule type="containsText" dxfId="46" priority="20" operator="containsText" text="Level 4">
      <formula>NOT(ISERROR(SEARCH("Level 4",C10)))</formula>
    </cfRule>
    <cfRule type="containsText" dxfId="45" priority="21" operator="containsText" text="Level 3">
      <formula>NOT(ISERROR(SEARCH("Level 3",C10)))</formula>
    </cfRule>
    <cfRule type="containsText" dxfId="44" priority="22" operator="containsText" text="Level 2">
      <formula>NOT(ISERROR(SEARCH("Level 2",C10)))</formula>
    </cfRule>
    <cfRule type="containsText" dxfId="43" priority="23" operator="containsText" text="Level 1">
      <formula>NOT(ISERROR(SEARCH("Level 1",C10)))</formula>
    </cfRule>
    <cfRule type="containsText" dxfId="42" priority="24" operator="containsText" text="Level 0">
      <formula>NOT(ISERROR(SEARCH("Level 0",C10)))</formula>
    </cfRule>
  </conditionalFormatting>
  <conditionalFormatting sqref="C12:C13">
    <cfRule type="containsText" dxfId="41" priority="13" operator="containsText" text="Level 5">
      <formula>NOT(ISERROR(SEARCH("Level 5",C12)))</formula>
    </cfRule>
    <cfRule type="containsText" dxfId="40" priority="14" operator="containsText" text="Level 4">
      <formula>NOT(ISERROR(SEARCH("Level 4",C12)))</formula>
    </cfRule>
    <cfRule type="containsText" dxfId="39" priority="15" operator="containsText" text="Level 3">
      <formula>NOT(ISERROR(SEARCH("Level 3",C12)))</formula>
    </cfRule>
    <cfRule type="containsText" dxfId="38" priority="16" operator="containsText" text="Level 2">
      <formula>NOT(ISERROR(SEARCH("Level 2",C12)))</formula>
    </cfRule>
    <cfRule type="containsText" dxfId="37" priority="17" operator="containsText" text="Level 1">
      <formula>NOT(ISERROR(SEARCH("Level 1",C12)))</formula>
    </cfRule>
    <cfRule type="containsText" dxfId="36" priority="18" operator="containsText" text="Level 0">
      <formula>NOT(ISERROR(SEARCH("Level 0",C12)))</formula>
    </cfRule>
  </conditionalFormatting>
  <conditionalFormatting sqref="C15">
    <cfRule type="containsText" dxfId="35" priority="7" operator="containsText" text="Level 5">
      <formula>NOT(ISERROR(SEARCH("Level 5",C15)))</formula>
    </cfRule>
    <cfRule type="containsText" dxfId="34" priority="8" operator="containsText" text="Level 4">
      <formula>NOT(ISERROR(SEARCH("Level 4",C15)))</formula>
    </cfRule>
    <cfRule type="containsText" dxfId="33" priority="9" operator="containsText" text="Level 3">
      <formula>NOT(ISERROR(SEARCH("Level 3",C15)))</formula>
    </cfRule>
    <cfRule type="containsText" dxfId="32" priority="10" operator="containsText" text="Level 2">
      <formula>NOT(ISERROR(SEARCH("Level 2",C15)))</formula>
    </cfRule>
    <cfRule type="containsText" dxfId="31" priority="11" operator="containsText" text="Level 1">
      <formula>NOT(ISERROR(SEARCH("Level 1",C15)))</formula>
    </cfRule>
    <cfRule type="containsText" dxfId="30" priority="12" operator="containsText" text="Level 0">
      <formula>NOT(ISERROR(SEARCH("Level 0",C15)))</formula>
    </cfRule>
  </conditionalFormatting>
  <conditionalFormatting sqref="C17">
    <cfRule type="containsText" dxfId="29" priority="1" operator="containsText" text="Level 5">
      <formula>NOT(ISERROR(SEARCH("Level 5",C17)))</formula>
    </cfRule>
    <cfRule type="containsText" dxfId="28" priority="2" operator="containsText" text="Level 4">
      <formula>NOT(ISERROR(SEARCH("Level 4",C17)))</formula>
    </cfRule>
    <cfRule type="containsText" dxfId="27" priority="3" operator="containsText" text="Level 3">
      <formula>NOT(ISERROR(SEARCH("Level 3",C17)))</formula>
    </cfRule>
    <cfRule type="containsText" dxfId="26" priority="4" operator="containsText" text="Level 2">
      <formula>NOT(ISERROR(SEARCH("Level 2",C17)))</formula>
    </cfRule>
    <cfRule type="containsText" dxfId="25" priority="5" operator="containsText" text="Level 1">
      <formula>NOT(ISERROR(SEARCH("Level 1",C17)))</formula>
    </cfRule>
    <cfRule type="containsText" dxfId="24" priority="6" operator="containsText" text="Level 0">
      <formula>NOT(ISERROR(SEARCH("Level 0",C17)))</formula>
    </cfRule>
  </conditionalFormatting>
  <pageMargins left="0.7" right="0.7" top="0.75" bottom="0.75" header="0.3" footer="0.3"/>
  <pageSetup paperSize="9" scale="57"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Select Level from list" prompt="Choose from list" xr:uid="{00000000-0002-0000-0600-000000000000}">
          <x14:formula1>
            <xm:f>Sheet5!$B$3:$B$8</xm:f>
          </x14:formula1>
          <xm:sqref>C6 C8 C10 C12:C13 C15 C17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B050"/>
  </sheetPr>
  <dimension ref="A1:E20"/>
  <sheetViews>
    <sheetView topLeftCell="A2" zoomScaleNormal="100" workbookViewId="0">
      <selection activeCell="B17" sqref="B17"/>
    </sheetView>
  </sheetViews>
  <sheetFormatPr defaultRowHeight="15" x14ac:dyDescent="0.25"/>
  <cols>
    <col min="1" max="1" width="5.7109375" customWidth="1"/>
    <col min="2" max="2" width="75.7109375" customWidth="1"/>
    <col min="3" max="3" width="13.7109375" customWidth="1"/>
    <col min="4" max="5" width="32.7109375" customWidth="1"/>
  </cols>
  <sheetData>
    <row r="1" spans="1:5" ht="21" x14ac:dyDescent="0.25">
      <c r="B1" s="1" t="s">
        <v>32</v>
      </c>
      <c r="C1" s="9"/>
      <c r="D1" s="9"/>
      <c r="E1" s="9"/>
    </row>
    <row r="2" spans="1:5" ht="30.6" customHeight="1" x14ac:dyDescent="0.25">
      <c r="B2" s="141" t="s">
        <v>217</v>
      </c>
      <c r="C2" s="141"/>
      <c r="D2" s="141"/>
      <c r="E2" s="141"/>
    </row>
    <row r="3" spans="1:5" ht="45" x14ac:dyDescent="0.25">
      <c r="A3" s="27" t="s">
        <v>35</v>
      </c>
      <c r="B3" s="26" t="s">
        <v>36</v>
      </c>
      <c r="C3" s="41" t="s">
        <v>37</v>
      </c>
      <c r="D3" s="41" t="s">
        <v>38</v>
      </c>
      <c r="E3" s="41" t="s">
        <v>39</v>
      </c>
    </row>
    <row r="4" spans="1:5" x14ac:dyDescent="0.25">
      <c r="A4" s="28"/>
      <c r="B4" s="28" t="s">
        <v>89</v>
      </c>
      <c r="C4" s="28"/>
      <c r="D4" s="28"/>
      <c r="E4" s="28"/>
    </row>
    <row r="5" spans="1:5" x14ac:dyDescent="0.25">
      <c r="A5" s="42">
        <v>6.1</v>
      </c>
      <c r="B5" s="65" t="s">
        <v>218</v>
      </c>
      <c r="C5" s="65"/>
      <c r="D5" s="65"/>
      <c r="E5" s="65"/>
    </row>
    <row r="6" spans="1:5" ht="45" x14ac:dyDescent="0.25">
      <c r="A6" s="44" t="s">
        <v>219</v>
      </c>
      <c r="B6" s="68" t="s">
        <v>220</v>
      </c>
      <c r="C6" s="8"/>
      <c r="D6" s="13"/>
      <c r="E6" s="46"/>
    </row>
    <row r="7" spans="1:5" x14ac:dyDescent="0.25">
      <c r="A7" s="42">
        <v>6.2</v>
      </c>
      <c r="B7" s="65" t="s">
        <v>221</v>
      </c>
      <c r="C7" s="65"/>
      <c r="D7" s="65"/>
      <c r="E7" s="65"/>
    </row>
    <row r="8" spans="1:5" ht="30" x14ac:dyDescent="0.25">
      <c r="A8" s="44" t="s">
        <v>222</v>
      </c>
      <c r="B8" s="50" t="s">
        <v>223</v>
      </c>
      <c r="C8" s="8"/>
      <c r="D8" s="13"/>
      <c r="E8" s="13"/>
    </row>
    <row r="9" spans="1:5" x14ac:dyDescent="0.25">
      <c r="A9" s="42">
        <v>6.3</v>
      </c>
      <c r="B9" s="65" t="s">
        <v>224</v>
      </c>
      <c r="C9" s="65"/>
      <c r="D9" s="65"/>
      <c r="E9" s="65"/>
    </row>
    <row r="10" spans="1:5" ht="30" x14ac:dyDescent="0.25">
      <c r="A10" s="44" t="s">
        <v>225</v>
      </c>
      <c r="B10" s="68" t="s">
        <v>226</v>
      </c>
      <c r="C10" s="8"/>
      <c r="D10" s="13"/>
      <c r="E10" s="13"/>
    </row>
    <row r="11" spans="1:5" x14ac:dyDescent="0.25">
      <c r="A11" s="42">
        <v>6.4</v>
      </c>
      <c r="B11" s="65" t="s">
        <v>227</v>
      </c>
      <c r="C11" s="65"/>
      <c r="D11" s="65"/>
      <c r="E11" s="65"/>
    </row>
    <row r="12" spans="1:5" ht="30" x14ac:dyDescent="0.25">
      <c r="A12" s="44" t="s">
        <v>228</v>
      </c>
      <c r="B12" s="109" t="s">
        <v>229</v>
      </c>
      <c r="C12" s="8"/>
      <c r="D12" s="13"/>
      <c r="E12" s="13"/>
    </row>
    <row r="20" spans="3:3" x14ac:dyDescent="0.25">
      <c r="C20" s="108"/>
    </row>
  </sheetData>
  <mergeCells count="1">
    <mergeCell ref="B2:E2"/>
  </mergeCells>
  <conditionalFormatting sqref="C6">
    <cfRule type="containsText" dxfId="23" priority="19" operator="containsText" text="Level 5">
      <formula>NOT(ISERROR(SEARCH("Level 5",C6)))</formula>
    </cfRule>
    <cfRule type="containsText" dxfId="22" priority="20" operator="containsText" text="Level 4">
      <formula>NOT(ISERROR(SEARCH("Level 4",C6)))</formula>
    </cfRule>
    <cfRule type="containsText" dxfId="21" priority="21" operator="containsText" text="Level 3">
      <formula>NOT(ISERROR(SEARCH("Level 3",C6)))</formula>
    </cfRule>
    <cfRule type="containsText" dxfId="20" priority="22" operator="containsText" text="Level 2">
      <formula>NOT(ISERROR(SEARCH("Level 2",C6)))</formula>
    </cfRule>
    <cfRule type="containsText" dxfId="19" priority="23" operator="containsText" text="Level 1">
      <formula>NOT(ISERROR(SEARCH("Level 1",C6)))</formula>
    </cfRule>
    <cfRule type="containsText" dxfId="18" priority="24" operator="containsText" text="Level 0">
      <formula>NOT(ISERROR(SEARCH("Level 0",C6)))</formula>
    </cfRule>
  </conditionalFormatting>
  <conditionalFormatting sqref="C8">
    <cfRule type="containsText" dxfId="17" priority="13" operator="containsText" text="Level 5">
      <formula>NOT(ISERROR(SEARCH("Level 5",C8)))</formula>
    </cfRule>
    <cfRule type="containsText" dxfId="16" priority="14" operator="containsText" text="Level 4">
      <formula>NOT(ISERROR(SEARCH("Level 4",C8)))</formula>
    </cfRule>
    <cfRule type="containsText" dxfId="15" priority="15" operator="containsText" text="Level 3">
      <formula>NOT(ISERROR(SEARCH("Level 3",C8)))</formula>
    </cfRule>
    <cfRule type="containsText" dxfId="14" priority="16" operator="containsText" text="Level 2">
      <formula>NOT(ISERROR(SEARCH("Level 2",C8)))</formula>
    </cfRule>
    <cfRule type="containsText" dxfId="13" priority="17" operator="containsText" text="Level 1">
      <formula>NOT(ISERROR(SEARCH("Level 1",C8)))</formula>
    </cfRule>
    <cfRule type="containsText" dxfId="12" priority="18" operator="containsText" text="Level 0">
      <formula>NOT(ISERROR(SEARCH("Level 0",C8)))</formula>
    </cfRule>
  </conditionalFormatting>
  <conditionalFormatting sqref="C10">
    <cfRule type="containsText" dxfId="11" priority="7" operator="containsText" text="Level 5">
      <formula>NOT(ISERROR(SEARCH("Level 5",C10)))</formula>
    </cfRule>
    <cfRule type="containsText" dxfId="10" priority="8" operator="containsText" text="Level 4">
      <formula>NOT(ISERROR(SEARCH("Level 4",C10)))</formula>
    </cfRule>
    <cfRule type="containsText" dxfId="9" priority="9" operator="containsText" text="Level 3">
      <formula>NOT(ISERROR(SEARCH("Level 3",C10)))</formula>
    </cfRule>
    <cfRule type="containsText" dxfId="8" priority="10" operator="containsText" text="Level 2">
      <formula>NOT(ISERROR(SEARCH("Level 2",C10)))</formula>
    </cfRule>
    <cfRule type="containsText" dxfId="7" priority="11" operator="containsText" text="Level 1">
      <formula>NOT(ISERROR(SEARCH("Level 1",C10)))</formula>
    </cfRule>
    <cfRule type="containsText" dxfId="6" priority="12" operator="containsText" text="Level 0">
      <formula>NOT(ISERROR(SEARCH("Level 0",C10)))</formula>
    </cfRule>
  </conditionalFormatting>
  <conditionalFormatting sqref="C12">
    <cfRule type="containsText" dxfId="5" priority="1" operator="containsText" text="Level 5">
      <formula>NOT(ISERROR(SEARCH("Level 5",C12)))</formula>
    </cfRule>
    <cfRule type="containsText" dxfId="4" priority="2" operator="containsText" text="Level 4">
      <formula>NOT(ISERROR(SEARCH("Level 4",C12)))</formula>
    </cfRule>
    <cfRule type="containsText" dxfId="3" priority="3" operator="containsText" text="Level 3">
      <formula>NOT(ISERROR(SEARCH("Level 3",C12)))</formula>
    </cfRule>
    <cfRule type="containsText" dxfId="2" priority="4" operator="containsText" text="Level 2">
      <formula>NOT(ISERROR(SEARCH("Level 2",C12)))</formula>
    </cfRule>
    <cfRule type="containsText" dxfId="1" priority="5" operator="containsText" text="Level 1">
      <formula>NOT(ISERROR(SEARCH("Level 1",C12)))</formula>
    </cfRule>
    <cfRule type="containsText" dxfId="0" priority="6" operator="containsText" text="Level 0">
      <formula>NOT(ISERROR(SEARCH("Level 0",C12)))</formula>
    </cfRule>
  </conditionalFormatting>
  <pageMargins left="0.7" right="0.7" top="0.75" bottom="0.75" header="0.3" footer="0.3"/>
  <pageSetup paperSize="9" scale="6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Select Level from list" prompt="Choose from list" xr:uid="{00000000-0002-0000-0700-000000000000}">
          <x14:formula1>
            <xm:f>Sheet5!$B$3:$B$8</xm:f>
          </x14:formula1>
          <xm:sqref>C6 C8 C10 C12</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3:B8"/>
  <sheetViews>
    <sheetView workbookViewId="0">
      <selection activeCell="D6" sqref="D6"/>
    </sheetView>
  </sheetViews>
  <sheetFormatPr defaultRowHeight="15" x14ac:dyDescent="0.25"/>
  <sheetData>
    <row r="3" spans="2:2" x14ac:dyDescent="0.25">
      <c r="B3" t="s">
        <v>9</v>
      </c>
    </row>
    <row r="4" spans="2:2" x14ac:dyDescent="0.25">
      <c r="B4" t="s">
        <v>11</v>
      </c>
    </row>
    <row r="5" spans="2:2" x14ac:dyDescent="0.25">
      <c r="B5" t="s">
        <v>13</v>
      </c>
    </row>
    <row r="6" spans="2:2" x14ac:dyDescent="0.25">
      <c r="B6" t="s">
        <v>15</v>
      </c>
    </row>
    <row r="7" spans="2:2" x14ac:dyDescent="0.25">
      <c r="B7" t="s">
        <v>17</v>
      </c>
    </row>
    <row r="8" spans="2:2" x14ac:dyDescent="0.25">
      <c r="B8" t="s">
        <v>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9B1D0B31017264D9401603E33B92A46" ma:contentTypeVersion="12" ma:contentTypeDescription="Create a new document." ma:contentTypeScope="" ma:versionID="f5b00a33e7ad6bddb08d41e5de375232">
  <xsd:schema xmlns:xsd="http://www.w3.org/2001/XMLSchema" xmlns:xs="http://www.w3.org/2001/XMLSchema" xmlns:p="http://schemas.microsoft.com/office/2006/metadata/properties" xmlns:ns2="afa44030-1f17-4b01-8033-3a3ac327255a" xmlns:ns3="009479ae-484e-4297-823c-dd3ab14a0e9e" targetNamespace="http://schemas.microsoft.com/office/2006/metadata/properties" ma:root="true" ma:fieldsID="ded7926a7b4b8b01b1688e8c43a5109c" ns2:_="" ns3:_="">
    <xsd:import namespace="afa44030-1f17-4b01-8033-3a3ac327255a"/>
    <xsd:import namespace="009479ae-484e-4297-823c-dd3ab14a0e9e"/>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DateTaken" minOccurs="0"/>
                <xsd:element ref="ns2:MediaServiceOCR"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fa44030-1f17-4b01-8033-3a3ac327255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LengthInSeconds" ma:index="19"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009479ae-484e-4297-823c-dd3ab14a0e9e"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FD9DA47-ECD1-4921-A3EE-1165EC9EE6BB}">
  <ds:schemaRefs>
    <ds:schemaRef ds:uri="http://schemas.microsoft.com/sharepoint/v3/contenttype/forms"/>
  </ds:schemaRefs>
</ds:datastoreItem>
</file>

<file path=customXml/itemProps2.xml><?xml version="1.0" encoding="utf-8"?>
<ds:datastoreItem xmlns:ds="http://schemas.openxmlformats.org/officeDocument/2006/customXml" ds:itemID="{83F2EC35-398C-4BAA-BA80-3CE6951F86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fa44030-1f17-4b01-8033-3a3ac327255a"/>
    <ds:schemaRef ds:uri="009479ae-484e-4297-823c-dd3ab14a0e9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24AFC31-C215-4B41-A012-0421754FBBCC}">
  <ds:schemaRefs>
    <ds:schemaRef ds:uri="http://purl.org/dc/elements/1.1/"/>
    <ds:schemaRef ds:uri="http://schemas.microsoft.com/office/2006/metadata/properties"/>
    <ds:schemaRef ds:uri="009479ae-484e-4297-823c-dd3ab14a0e9e"/>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afa44030-1f17-4b01-8033-3a3ac327255a"/>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Introduction</vt:lpstr>
      <vt:lpstr>Status Summary</vt:lpstr>
      <vt:lpstr>Amb 1 Individuals</vt:lpstr>
      <vt:lpstr>Amb 2 Access</vt:lpstr>
      <vt:lpstr>Amb 3 Comfort</vt:lpstr>
      <vt:lpstr>Amb 4 Coordinated</vt:lpstr>
      <vt:lpstr>Amb 5 Staff</vt:lpstr>
      <vt:lpstr>Amb 6 Community</vt:lpstr>
      <vt:lpstr>Sheet5</vt:lpstr>
      <vt:lpstr>Sheet1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Hughes, Amanda</dc:creator>
  <cp:keywords/>
  <dc:description/>
  <cp:lastModifiedBy>DAVIES, Kathryn (NHS ENGLAND &amp; NHS IMPROVEMENT - X24)</cp:lastModifiedBy>
  <cp:revision/>
  <dcterms:created xsi:type="dcterms:W3CDTF">2020-05-26T13:38:34Z</dcterms:created>
  <dcterms:modified xsi:type="dcterms:W3CDTF">2021-10-21T14:55:22Z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0x010100D9B1D0B31017264D9401603E33B92A46</vt:lpwstr>
  </property>
</Properties>
</file>