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496" windowHeight="11016" activeTab="2"/>
  </bookViews>
  <sheets>
    <sheet name="1. 1617 up to 30 Nov" sheetId="1" r:id="rId1"/>
    <sheet name="2. 1516 up to 30 Nov" sheetId="2" r:id="rId2"/>
    <sheet name="3. Comparison between years" sheetId="6" r:id="rId3"/>
  </sheets>
  <definedNames>
    <definedName name="_xlnm._FilterDatabase" localSheetId="0" hidden="1">'1. 1617 up to 30 Nov'!$A$3:$N$56</definedName>
    <definedName name="_xlnm._FilterDatabase" localSheetId="1" hidden="1">'2. 1516 up to 30 Nov'!$A$3:$N$62</definedName>
    <definedName name="_xlnm._FilterDatabase" localSheetId="2" hidden="1">'3. Comparison between years'!$A$3:$N$63</definedName>
  </definedNames>
  <calcPr calcId="145621"/>
</workbook>
</file>

<file path=xl/calcChain.xml><?xml version="1.0" encoding="utf-8"?>
<calcChain xmlns="http://schemas.openxmlformats.org/spreadsheetml/2006/main">
  <c r="M61" i="6" l="1"/>
  <c r="N61" i="6" s="1"/>
  <c r="L61" i="6"/>
  <c r="J61" i="6"/>
  <c r="I61" i="6"/>
  <c r="K61" i="6" s="1"/>
  <c r="G61" i="6"/>
  <c r="F61" i="6"/>
  <c r="H61" i="6" s="1"/>
  <c r="E61" i="6"/>
  <c r="D61" i="6"/>
  <c r="C61" i="6"/>
  <c r="M60" i="6"/>
  <c r="N60" i="6" s="1"/>
  <c r="L60" i="6"/>
  <c r="J60" i="6"/>
  <c r="I60" i="6"/>
  <c r="K60" i="6" s="1"/>
  <c r="G60" i="6"/>
  <c r="F60" i="6"/>
  <c r="H60" i="6" s="1"/>
  <c r="E60" i="6"/>
  <c r="D60" i="6"/>
  <c r="C60" i="6"/>
  <c r="M59" i="6"/>
  <c r="N59" i="6" s="1"/>
  <c r="L59" i="6"/>
  <c r="J59" i="6"/>
  <c r="I59" i="6"/>
  <c r="K59" i="6" s="1"/>
  <c r="G59" i="6"/>
  <c r="F59" i="6"/>
  <c r="H59" i="6" s="1"/>
  <c r="E59" i="6"/>
  <c r="D59" i="6"/>
  <c r="C59" i="6"/>
  <c r="M58" i="6"/>
  <c r="N58" i="6" s="1"/>
  <c r="L58" i="6"/>
  <c r="J58" i="6"/>
  <c r="I58" i="6"/>
  <c r="K58" i="6" s="1"/>
  <c r="G58" i="6"/>
  <c r="F58" i="6"/>
  <c r="H58" i="6" s="1"/>
  <c r="E58" i="6"/>
  <c r="D58" i="6"/>
  <c r="C58" i="6"/>
  <c r="M57" i="6"/>
  <c r="N57" i="6" s="1"/>
  <c r="L57" i="6"/>
  <c r="J57" i="6"/>
  <c r="I57" i="6"/>
  <c r="K57" i="6" s="1"/>
  <c r="G57" i="6"/>
  <c r="F57" i="6"/>
  <c r="H57" i="6" s="1"/>
  <c r="E57" i="6"/>
  <c r="D57" i="6"/>
  <c r="C57" i="6"/>
  <c r="M56" i="6"/>
  <c r="N56" i="6" s="1"/>
  <c r="L56" i="6"/>
  <c r="J56" i="6"/>
  <c r="I56" i="6"/>
  <c r="K56" i="6" s="1"/>
  <c r="G56" i="6"/>
  <c r="F56" i="6"/>
  <c r="H56" i="6" s="1"/>
  <c r="E56" i="6"/>
  <c r="D56" i="6"/>
  <c r="C56" i="6"/>
  <c r="M55" i="6"/>
  <c r="N55" i="6" s="1"/>
  <c r="L55" i="6"/>
  <c r="J55" i="6"/>
  <c r="I55" i="6"/>
  <c r="K55" i="6" s="1"/>
  <c r="G55" i="6"/>
  <c r="F55" i="6"/>
  <c r="H55" i="6" s="1"/>
  <c r="E55" i="6"/>
  <c r="D55" i="6"/>
  <c r="C55" i="6"/>
  <c r="M54" i="6"/>
  <c r="N54" i="6" s="1"/>
  <c r="L54" i="6"/>
  <c r="J54" i="6"/>
  <c r="I54" i="6"/>
  <c r="K54" i="6" s="1"/>
  <c r="G54" i="6"/>
  <c r="F54" i="6"/>
  <c r="H54" i="6" s="1"/>
  <c r="E54" i="6"/>
  <c r="D54" i="6"/>
  <c r="C54" i="6"/>
  <c r="M53" i="6"/>
  <c r="N53" i="6" s="1"/>
  <c r="L53" i="6"/>
  <c r="J53" i="6"/>
  <c r="I53" i="6"/>
  <c r="K53" i="6" s="1"/>
  <c r="G53" i="6"/>
  <c r="F53" i="6"/>
  <c r="H53" i="6" s="1"/>
  <c r="E53" i="6"/>
  <c r="D53" i="6"/>
  <c r="C53" i="6"/>
  <c r="M52" i="6"/>
  <c r="N52" i="6" s="1"/>
  <c r="L52" i="6"/>
  <c r="J52" i="6"/>
  <c r="I52" i="6"/>
  <c r="K52" i="6" s="1"/>
  <c r="G52" i="6"/>
  <c r="F52" i="6"/>
  <c r="H52" i="6" s="1"/>
  <c r="E52" i="6"/>
  <c r="D52" i="6"/>
  <c r="C52" i="6"/>
  <c r="M50" i="6"/>
  <c r="L50" i="6"/>
  <c r="N50" i="6" s="1"/>
  <c r="K50" i="6"/>
  <c r="J50" i="6"/>
  <c r="I50" i="6"/>
  <c r="G50" i="6"/>
  <c r="H50" i="6" s="1"/>
  <c r="F50" i="6"/>
  <c r="D50" i="6"/>
  <c r="C50" i="6"/>
  <c r="E50" i="6" s="1"/>
  <c r="M49" i="6"/>
  <c r="L49" i="6"/>
  <c r="N49" i="6" s="1"/>
  <c r="K49" i="6"/>
  <c r="J49" i="6"/>
  <c r="I49" i="6"/>
  <c r="G49" i="6"/>
  <c r="H49" i="6" s="1"/>
  <c r="F49" i="6"/>
  <c r="D49" i="6"/>
  <c r="C49" i="6"/>
  <c r="E49" i="6" s="1"/>
  <c r="M48" i="6"/>
  <c r="L48" i="6"/>
  <c r="N48" i="6" s="1"/>
  <c r="K48" i="6"/>
  <c r="J48" i="6"/>
  <c r="I48" i="6"/>
  <c r="G48" i="6"/>
  <c r="H48" i="6" s="1"/>
  <c r="F48" i="6"/>
  <c r="D48" i="6"/>
  <c r="C48" i="6"/>
  <c r="E48" i="6" s="1"/>
  <c r="M47" i="6"/>
  <c r="L47" i="6"/>
  <c r="N47" i="6" s="1"/>
  <c r="K47" i="6"/>
  <c r="J47" i="6"/>
  <c r="I47" i="6"/>
  <c r="G47" i="6"/>
  <c r="H47" i="6" s="1"/>
  <c r="F47" i="6"/>
  <c r="D47" i="6"/>
  <c r="C47" i="6"/>
  <c r="E47" i="6" s="1"/>
  <c r="M46" i="6"/>
  <c r="L46" i="6"/>
  <c r="N46" i="6" s="1"/>
  <c r="K46" i="6"/>
  <c r="J46" i="6"/>
  <c r="I46" i="6"/>
  <c r="G46" i="6"/>
  <c r="H46" i="6" s="1"/>
  <c r="F46" i="6"/>
  <c r="D46" i="6"/>
  <c r="C46" i="6"/>
  <c r="E46" i="6" s="1"/>
  <c r="M45" i="6"/>
  <c r="L45" i="6"/>
  <c r="N45" i="6" s="1"/>
  <c r="K45" i="6"/>
  <c r="J45" i="6"/>
  <c r="I45" i="6"/>
  <c r="G45" i="6"/>
  <c r="H45" i="6" s="1"/>
  <c r="F45" i="6"/>
  <c r="D45" i="6"/>
  <c r="C45" i="6"/>
  <c r="E45" i="6" s="1"/>
  <c r="M44" i="6"/>
  <c r="L44" i="6"/>
  <c r="N44" i="6" s="1"/>
  <c r="K44" i="6"/>
  <c r="J44" i="6"/>
  <c r="I44" i="6"/>
  <c r="G44" i="6"/>
  <c r="H44" i="6" s="1"/>
  <c r="F44" i="6"/>
  <c r="D44" i="6"/>
  <c r="C44" i="6"/>
  <c r="E44" i="6" s="1"/>
  <c r="M43" i="6"/>
  <c r="L43" i="6"/>
  <c r="N43" i="6" s="1"/>
  <c r="K43" i="6"/>
  <c r="J43" i="6"/>
  <c r="I43" i="6"/>
  <c r="G43" i="6"/>
  <c r="H43" i="6" s="1"/>
  <c r="F43" i="6"/>
  <c r="D43" i="6"/>
  <c r="C43" i="6"/>
  <c r="E43" i="6" s="1"/>
  <c r="M41" i="6"/>
  <c r="L41" i="6"/>
  <c r="N41" i="6" s="1"/>
  <c r="J41" i="6"/>
  <c r="I41" i="6"/>
  <c r="K41" i="6" s="1"/>
  <c r="H41" i="6"/>
  <c r="G41" i="6"/>
  <c r="F41" i="6"/>
  <c r="D41" i="6"/>
  <c r="E41" i="6" s="1"/>
  <c r="C41" i="6"/>
  <c r="M40" i="6"/>
  <c r="L40" i="6"/>
  <c r="N40" i="6" s="1"/>
  <c r="J40" i="6"/>
  <c r="I40" i="6"/>
  <c r="K40" i="6" s="1"/>
  <c r="H40" i="6"/>
  <c r="G40" i="6"/>
  <c r="F40" i="6"/>
  <c r="D40" i="6"/>
  <c r="E40" i="6" s="1"/>
  <c r="C40" i="6"/>
  <c r="M39" i="6"/>
  <c r="L39" i="6"/>
  <c r="N39" i="6" s="1"/>
  <c r="J39" i="6"/>
  <c r="I39" i="6"/>
  <c r="K39" i="6" s="1"/>
  <c r="H39" i="6"/>
  <c r="G39" i="6"/>
  <c r="F39" i="6"/>
  <c r="D39" i="6"/>
  <c r="E39" i="6" s="1"/>
  <c r="C39" i="6"/>
  <c r="M38" i="6"/>
  <c r="L38" i="6"/>
  <c r="N38" i="6" s="1"/>
  <c r="J38" i="6"/>
  <c r="I38" i="6"/>
  <c r="K38" i="6" s="1"/>
  <c r="H38" i="6"/>
  <c r="G38" i="6"/>
  <c r="F38" i="6"/>
  <c r="D38" i="6"/>
  <c r="E38" i="6" s="1"/>
  <c r="C38" i="6"/>
  <c r="M37" i="6"/>
  <c r="L37" i="6"/>
  <c r="N37" i="6" s="1"/>
  <c r="J37" i="6"/>
  <c r="I37" i="6"/>
  <c r="K37" i="6" s="1"/>
  <c r="H37" i="6"/>
  <c r="G37" i="6"/>
  <c r="F37" i="6"/>
  <c r="D37" i="6"/>
  <c r="E37" i="6" s="1"/>
  <c r="C37" i="6"/>
  <c r="M36" i="6"/>
  <c r="L36" i="6"/>
  <c r="N36" i="6" s="1"/>
  <c r="J36" i="6"/>
  <c r="I36" i="6"/>
  <c r="K36" i="6" s="1"/>
  <c r="H36" i="6"/>
  <c r="G36" i="6"/>
  <c r="F36" i="6"/>
  <c r="D36" i="6"/>
  <c r="E36" i="6" s="1"/>
  <c r="C36" i="6"/>
  <c r="M35" i="6"/>
  <c r="L35" i="6"/>
  <c r="N35" i="6" s="1"/>
  <c r="J35" i="6"/>
  <c r="I35" i="6"/>
  <c r="K35" i="6" s="1"/>
  <c r="H35" i="6"/>
  <c r="G35" i="6"/>
  <c r="F35" i="6"/>
  <c r="D35" i="6"/>
  <c r="E35" i="6" s="1"/>
  <c r="C35" i="6"/>
  <c r="M34" i="6"/>
  <c r="L34" i="6"/>
  <c r="N34" i="6" s="1"/>
  <c r="J34" i="6"/>
  <c r="I34" i="6"/>
  <c r="K34" i="6" s="1"/>
  <c r="H34" i="6"/>
  <c r="G34" i="6"/>
  <c r="F34" i="6"/>
  <c r="D34" i="6"/>
  <c r="E34" i="6" s="1"/>
  <c r="C34" i="6"/>
  <c r="M33" i="6"/>
  <c r="L33" i="6"/>
  <c r="N33" i="6" s="1"/>
  <c r="J33" i="6"/>
  <c r="I33" i="6"/>
  <c r="K33" i="6" s="1"/>
  <c r="H33" i="6"/>
  <c r="G33" i="6"/>
  <c r="F33" i="6"/>
  <c r="D33" i="6"/>
  <c r="E33" i="6" s="1"/>
  <c r="C33" i="6"/>
  <c r="M32" i="6"/>
  <c r="L32" i="6"/>
  <c r="N32" i="6" s="1"/>
  <c r="J32" i="6"/>
  <c r="I32" i="6"/>
  <c r="K32" i="6" s="1"/>
  <c r="H32" i="6"/>
  <c r="G32" i="6"/>
  <c r="F32" i="6"/>
  <c r="D32" i="6"/>
  <c r="E32" i="6" s="1"/>
  <c r="C32" i="6"/>
  <c r="M31" i="6"/>
  <c r="L31" i="6"/>
  <c r="N31" i="6" s="1"/>
  <c r="J31" i="6"/>
  <c r="I31" i="6"/>
  <c r="K31" i="6" s="1"/>
  <c r="H31" i="6"/>
  <c r="G31" i="6"/>
  <c r="F31" i="6"/>
  <c r="D31" i="6"/>
  <c r="E31" i="6" s="1"/>
  <c r="C31" i="6"/>
  <c r="M30" i="6"/>
  <c r="L30" i="6"/>
  <c r="N30" i="6" s="1"/>
  <c r="J30" i="6"/>
  <c r="I30" i="6"/>
  <c r="K30" i="6" s="1"/>
  <c r="H30" i="6"/>
  <c r="G30" i="6"/>
  <c r="F30" i="6"/>
  <c r="D30" i="6"/>
  <c r="E30" i="6" s="1"/>
  <c r="C30" i="6"/>
  <c r="M29" i="6"/>
  <c r="L29" i="6"/>
  <c r="N29" i="6" s="1"/>
  <c r="J29" i="6"/>
  <c r="I29" i="6"/>
  <c r="K29" i="6" s="1"/>
  <c r="H29" i="6"/>
  <c r="G29" i="6"/>
  <c r="F29" i="6"/>
  <c r="D29" i="6"/>
  <c r="E29" i="6" s="1"/>
  <c r="C29" i="6"/>
  <c r="M28" i="6"/>
  <c r="L28" i="6"/>
  <c r="N28" i="6" s="1"/>
  <c r="J28" i="6"/>
  <c r="I28" i="6"/>
  <c r="K28" i="6" s="1"/>
  <c r="H28" i="6"/>
  <c r="G28" i="6"/>
  <c r="F28" i="6"/>
  <c r="D28" i="6"/>
  <c r="E28" i="6" s="1"/>
  <c r="C28" i="6"/>
  <c r="M27" i="6"/>
  <c r="L27" i="6"/>
  <c r="N27" i="6" s="1"/>
  <c r="J27" i="6"/>
  <c r="I27" i="6"/>
  <c r="K27" i="6" s="1"/>
  <c r="H27" i="6"/>
  <c r="G27" i="6"/>
  <c r="F27" i="6"/>
  <c r="D27" i="6"/>
  <c r="E27" i="6" s="1"/>
  <c r="C27" i="6"/>
  <c r="M25" i="6"/>
  <c r="L25" i="6"/>
  <c r="N25" i="6" s="1"/>
  <c r="J25" i="6"/>
  <c r="I25" i="6"/>
  <c r="K25" i="6" s="1"/>
  <c r="G25" i="6"/>
  <c r="H25" i="6" s="1"/>
  <c r="F25" i="6"/>
  <c r="D25" i="6"/>
  <c r="C25" i="6"/>
  <c r="M24" i="6"/>
  <c r="L24" i="6"/>
  <c r="K24" i="6"/>
  <c r="J24" i="6"/>
  <c r="I24" i="6"/>
  <c r="G24" i="6"/>
  <c r="F24" i="6"/>
  <c r="D24" i="6"/>
  <c r="C24" i="6"/>
  <c r="E24" i="6" s="1"/>
  <c r="M23" i="6"/>
  <c r="L23" i="6"/>
  <c r="N23" i="6" s="1"/>
  <c r="J23" i="6"/>
  <c r="I23" i="6"/>
  <c r="K23" i="6" s="1"/>
  <c r="G23" i="6"/>
  <c r="H23" i="6" s="1"/>
  <c r="F23" i="6"/>
  <c r="D23" i="6"/>
  <c r="C23" i="6"/>
  <c r="M22" i="6"/>
  <c r="L22" i="6"/>
  <c r="J22" i="6"/>
  <c r="I22" i="6"/>
  <c r="K22" i="6" s="1"/>
  <c r="G22" i="6"/>
  <c r="F22" i="6"/>
  <c r="D22" i="6"/>
  <c r="C22" i="6"/>
  <c r="E22" i="6" s="1"/>
  <c r="M21" i="6"/>
  <c r="L21" i="6"/>
  <c r="N21" i="6" s="1"/>
  <c r="J21" i="6"/>
  <c r="I21" i="6"/>
  <c r="K21" i="6" s="1"/>
  <c r="G21" i="6"/>
  <c r="H21" i="6" s="1"/>
  <c r="F21" i="6"/>
  <c r="D21" i="6"/>
  <c r="C21" i="6"/>
  <c r="M20" i="6"/>
  <c r="L20" i="6"/>
  <c r="K20" i="6"/>
  <c r="J20" i="6"/>
  <c r="I20" i="6"/>
  <c r="G20" i="6"/>
  <c r="F20" i="6"/>
  <c r="D20" i="6"/>
  <c r="C20" i="6"/>
  <c r="E20" i="6" s="1"/>
  <c r="M19" i="6"/>
  <c r="L19" i="6"/>
  <c r="N19" i="6" s="1"/>
  <c r="J19" i="6"/>
  <c r="I19" i="6"/>
  <c r="K19" i="6" s="1"/>
  <c r="G19" i="6"/>
  <c r="H19" i="6" s="1"/>
  <c r="F19" i="6"/>
  <c r="D19" i="6"/>
  <c r="C19" i="6"/>
  <c r="M18" i="6"/>
  <c r="L18" i="6"/>
  <c r="J18" i="6"/>
  <c r="I18" i="6"/>
  <c r="K18" i="6" s="1"/>
  <c r="G18" i="6"/>
  <c r="F18" i="6"/>
  <c r="D18" i="6"/>
  <c r="C18" i="6"/>
  <c r="E18" i="6" s="1"/>
  <c r="M17" i="6"/>
  <c r="L17" i="6"/>
  <c r="N17" i="6" s="1"/>
  <c r="J17" i="6"/>
  <c r="I17" i="6"/>
  <c r="K17" i="6" s="1"/>
  <c r="G17" i="6"/>
  <c r="H17" i="6" s="1"/>
  <c r="F17" i="6"/>
  <c r="D17" i="6"/>
  <c r="C17" i="6"/>
  <c r="M16" i="6"/>
  <c r="L16" i="6"/>
  <c r="K16" i="6"/>
  <c r="J16" i="6"/>
  <c r="I16" i="6"/>
  <c r="G16" i="6"/>
  <c r="F16" i="6"/>
  <c r="D16" i="6"/>
  <c r="C16" i="6"/>
  <c r="E16" i="6" s="1"/>
  <c r="M15" i="6"/>
  <c r="L15" i="6"/>
  <c r="N15" i="6" s="1"/>
  <c r="J15" i="6"/>
  <c r="I15" i="6"/>
  <c r="K15" i="6" s="1"/>
  <c r="G15" i="6"/>
  <c r="H15" i="6" s="1"/>
  <c r="F15" i="6"/>
  <c r="D15" i="6"/>
  <c r="C15" i="6"/>
  <c r="M14" i="6"/>
  <c r="L14" i="6"/>
  <c r="J14" i="6"/>
  <c r="I14" i="6"/>
  <c r="K14" i="6" s="1"/>
  <c r="G14" i="6"/>
  <c r="F14" i="6"/>
  <c r="D14" i="6"/>
  <c r="C14" i="6"/>
  <c r="E14" i="6" s="1"/>
  <c r="M13" i="6"/>
  <c r="L13" i="6"/>
  <c r="N13" i="6" s="1"/>
  <c r="J13" i="6"/>
  <c r="I13" i="6"/>
  <c r="K13" i="6" s="1"/>
  <c r="G13" i="6"/>
  <c r="H13" i="6" s="1"/>
  <c r="F13" i="6"/>
  <c r="D13" i="6"/>
  <c r="C13" i="6"/>
  <c r="M12" i="6"/>
  <c r="L12" i="6"/>
  <c r="K12" i="6"/>
  <c r="J12" i="6"/>
  <c r="I12" i="6"/>
  <c r="G12" i="6"/>
  <c r="F12" i="6"/>
  <c r="D12" i="6"/>
  <c r="C12" i="6"/>
  <c r="E12" i="6" s="1"/>
  <c r="M11" i="6"/>
  <c r="L11" i="6"/>
  <c r="N11" i="6" s="1"/>
  <c r="J11" i="6"/>
  <c r="I11" i="6"/>
  <c r="K11" i="6" s="1"/>
  <c r="G11" i="6"/>
  <c r="H11" i="6" s="1"/>
  <c r="F11" i="6"/>
  <c r="D11" i="6"/>
  <c r="C11" i="6"/>
  <c r="M10" i="6"/>
  <c r="L10" i="6"/>
  <c r="J10" i="6"/>
  <c r="I10" i="6"/>
  <c r="K10" i="6" s="1"/>
  <c r="G10" i="6"/>
  <c r="F10" i="6"/>
  <c r="D10" i="6"/>
  <c r="C10" i="6"/>
  <c r="E10" i="6" s="1"/>
  <c r="M9" i="6"/>
  <c r="L9" i="6"/>
  <c r="N9" i="6" s="1"/>
  <c r="J9" i="6"/>
  <c r="I9" i="6"/>
  <c r="K9" i="6" s="1"/>
  <c r="G9" i="6"/>
  <c r="H9" i="6" s="1"/>
  <c r="F9" i="6"/>
  <c r="D9" i="6"/>
  <c r="C9" i="6"/>
  <c r="M8" i="6"/>
  <c r="L8" i="6"/>
  <c r="K8" i="6"/>
  <c r="J8" i="6"/>
  <c r="I8" i="6"/>
  <c r="G8" i="6"/>
  <c r="F8" i="6"/>
  <c r="D8" i="6"/>
  <c r="C8" i="6"/>
  <c r="E8" i="6" s="1"/>
  <c r="M7" i="6"/>
  <c r="L7" i="6"/>
  <c r="N7" i="6" s="1"/>
  <c r="J7" i="6"/>
  <c r="I7" i="6"/>
  <c r="K7" i="6" s="1"/>
  <c r="G7" i="6"/>
  <c r="H7" i="6" s="1"/>
  <c r="F7" i="6"/>
  <c r="D7" i="6"/>
  <c r="C7" i="6"/>
  <c r="M6" i="6"/>
  <c r="L6" i="6"/>
  <c r="J6" i="6"/>
  <c r="I6" i="6"/>
  <c r="K6" i="6" s="1"/>
  <c r="G6" i="6"/>
  <c r="F6" i="6"/>
  <c r="D6" i="6"/>
  <c r="C6" i="6"/>
  <c r="E6" i="6" s="1"/>
  <c r="M50" i="1"/>
  <c r="L50" i="1"/>
  <c r="J50" i="1"/>
  <c r="I50" i="1"/>
  <c r="G50" i="1"/>
  <c r="F50" i="1"/>
  <c r="D50" i="1"/>
  <c r="C50" i="1"/>
  <c r="M50" i="2"/>
  <c r="L50" i="2"/>
  <c r="J50" i="2"/>
  <c r="I50" i="2"/>
  <c r="G50" i="2"/>
  <c r="F50" i="2"/>
  <c r="D50" i="2"/>
  <c r="C50" i="2"/>
  <c r="H6" i="6" l="1"/>
  <c r="N6" i="6"/>
  <c r="E9" i="6"/>
  <c r="H10" i="6"/>
  <c r="N10" i="6"/>
  <c r="E13" i="6"/>
  <c r="H14" i="6"/>
  <c r="N14" i="6"/>
  <c r="E17" i="6"/>
  <c r="H18" i="6"/>
  <c r="N18" i="6"/>
  <c r="E21" i="6"/>
  <c r="H22" i="6"/>
  <c r="N22" i="6"/>
  <c r="E25" i="6"/>
  <c r="E7" i="6"/>
  <c r="H8" i="6"/>
  <c r="N8" i="6"/>
  <c r="E11" i="6"/>
  <c r="H12" i="6"/>
  <c r="N12" i="6"/>
  <c r="E15" i="6"/>
  <c r="H16" i="6"/>
  <c r="N16" i="6"/>
  <c r="E19" i="6"/>
  <c r="H20" i="6"/>
  <c r="N20" i="6"/>
  <c r="E23" i="6"/>
  <c r="H24" i="6"/>
  <c r="N24" i="6"/>
  <c r="J61" i="2" l="1"/>
  <c r="C61" i="2"/>
  <c r="D61" i="2"/>
  <c r="F61" i="2"/>
  <c r="G61" i="2"/>
  <c r="I61" i="2"/>
  <c r="L61" i="2"/>
  <c r="M61" i="2"/>
  <c r="N61" i="2" s="1"/>
  <c r="D41" i="2"/>
  <c r="F41" i="2"/>
  <c r="G41" i="2"/>
  <c r="I41" i="2"/>
  <c r="J41" i="2"/>
  <c r="L41" i="2"/>
  <c r="M41" i="2"/>
  <c r="C41" i="2"/>
  <c r="L25" i="2"/>
  <c r="M25" i="2"/>
  <c r="N25" i="2" s="1"/>
  <c r="J25" i="2"/>
  <c r="I25" i="2"/>
  <c r="G25" i="2"/>
  <c r="F25" i="2"/>
  <c r="D25" i="2"/>
  <c r="C25" i="2"/>
  <c r="M61" i="1"/>
  <c r="L61" i="1"/>
  <c r="J61" i="1"/>
  <c r="K61" i="1" s="1"/>
  <c r="I61" i="1"/>
  <c r="G61" i="1"/>
  <c r="F61" i="1"/>
  <c r="D61" i="1"/>
  <c r="E61" i="1" s="1"/>
  <c r="C61" i="1"/>
  <c r="J25" i="1"/>
  <c r="K25" i="1" s="1"/>
  <c r="M25" i="1"/>
  <c r="L25" i="1"/>
  <c r="M41" i="1"/>
  <c r="L41" i="1"/>
  <c r="J41" i="1"/>
  <c r="I41" i="1"/>
  <c r="G41" i="1"/>
  <c r="F41" i="1"/>
  <c r="D41" i="1"/>
  <c r="C41" i="1"/>
  <c r="E50" i="1"/>
  <c r="K50" i="1"/>
  <c r="I25" i="1"/>
  <c r="F25" i="1"/>
  <c r="G25" i="1"/>
  <c r="H25" i="1" s="1"/>
  <c r="C25" i="1"/>
  <c r="D25" i="1"/>
  <c r="E25" i="2" l="1"/>
  <c r="K25" i="2"/>
  <c r="N41" i="2"/>
  <c r="H41" i="2"/>
  <c r="K50" i="2"/>
  <c r="E50" i="2"/>
  <c r="E61" i="2"/>
  <c r="H25" i="2"/>
  <c r="K41" i="2"/>
  <c r="E41" i="2"/>
  <c r="H50" i="2"/>
  <c r="N50" i="2"/>
  <c r="H61" i="2"/>
  <c r="K61" i="2"/>
  <c r="E41" i="1"/>
  <c r="K41" i="1"/>
  <c r="N25" i="1"/>
  <c r="H61" i="1"/>
  <c r="N61" i="1"/>
  <c r="E25" i="1"/>
  <c r="H41" i="1"/>
  <c r="N41" i="1"/>
  <c r="N50" i="1"/>
  <c r="H50" i="1"/>
  <c r="O25" i="1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M5" i="6"/>
  <c r="L5" i="6"/>
  <c r="J5" i="6"/>
  <c r="I5" i="6"/>
  <c r="G5" i="6"/>
  <c r="F5" i="6"/>
  <c r="D5" i="6"/>
  <c r="C5" i="6"/>
  <c r="E5" i="6" l="1"/>
  <c r="K5" i="6"/>
  <c r="E62" i="6"/>
  <c r="N62" i="6"/>
  <c r="N63" i="6"/>
  <c r="H62" i="6"/>
  <c r="K63" i="6"/>
  <c r="H63" i="6"/>
  <c r="H5" i="6"/>
  <c r="N5" i="6"/>
  <c r="K62" i="6"/>
  <c r="E63" i="6"/>
</calcChain>
</file>

<file path=xl/sharedStrings.xml><?xml version="1.0" encoding="utf-8"?>
<sst xmlns="http://schemas.openxmlformats.org/spreadsheetml/2006/main" count="235" uniqueCount="77">
  <si>
    <t>CLINICAL COMMISSIONING GROUP (CCG)</t>
  </si>
  <si>
    <t>65 years and over</t>
  </si>
  <si>
    <r>
      <t>6 months to under 
65 years at-risk</t>
    </r>
    <r>
      <rPr>
        <b/>
        <vertAlign val="superscript"/>
        <sz val="12"/>
        <rFont val="Arial"/>
        <family val="2"/>
      </rPr>
      <t xml:space="preserve"> 2,3</t>
    </r>
  </si>
  <si>
    <r>
      <t xml:space="preserve">Pregnant women </t>
    </r>
    <r>
      <rPr>
        <b/>
        <vertAlign val="superscript"/>
        <sz val="12"/>
        <rFont val="Arial"/>
        <family val="2"/>
      </rPr>
      <t>4</t>
    </r>
  </si>
  <si>
    <r>
      <t>All 2-5 year olds (combined)</t>
    </r>
    <r>
      <rPr>
        <b/>
        <vertAlign val="superscript"/>
        <sz val="12"/>
        <rFont val="Arial"/>
        <family val="2"/>
      </rPr>
      <t>5</t>
    </r>
  </si>
  <si>
    <t>Patients registered</t>
  </si>
  <si>
    <t>Number vaccinated</t>
  </si>
  <si>
    <t>% Vaccine Uptake</t>
  </si>
  <si>
    <t>NHS ASHFORD CCG</t>
  </si>
  <si>
    <t>NHS AYLESBURY VALE CCG</t>
  </si>
  <si>
    <t>NHS BATH AND NORTH EAST SOMERSET CCG</t>
  </si>
  <si>
    <t>NHS BRACKNELL AND ASCOT CCG</t>
  </si>
  <si>
    <t>NHS BRIGHTON AND HOVE CCG</t>
  </si>
  <si>
    <t>NHS BRISTOL CCG</t>
  </si>
  <si>
    <t>NHS CANTERBURY AND COASTAL CCG</t>
  </si>
  <si>
    <t>NHS CHILTERN CCG</t>
  </si>
  <si>
    <t>NHS COASTAL WEST SUSSEX CCG</t>
  </si>
  <si>
    <t>NHS CRAWLEY CCG</t>
  </si>
  <si>
    <t>NHS DARTFORD, GRAVESHAM AND SWANLEY CCG</t>
  </si>
  <si>
    <t>NHS DORSET CCG</t>
  </si>
  <si>
    <t>NHS EAST SURREY CCG</t>
  </si>
  <si>
    <t>NHS EASTBOURNE, HAILSHAM AND SEAFORD CCG</t>
  </si>
  <si>
    <t>NHS FAREHAM AND GOSPORT CCG</t>
  </si>
  <si>
    <t>NHS GLOUCESTERSHIRE CCG</t>
  </si>
  <si>
    <t>NHS GUILDFORD AND WAVERLEY CCG</t>
  </si>
  <si>
    <t>NHS HASTINGS AND ROTHER CCG</t>
  </si>
  <si>
    <t>NHS HIGH WEALD LEWES HAVENS CCG</t>
  </si>
  <si>
    <t>NHS HORSHAM AND MID SUSSEX CCG</t>
  </si>
  <si>
    <t>NHS ISLE OF WIGHT CCG</t>
  </si>
  <si>
    <t>NHS KERNOW CCG</t>
  </si>
  <si>
    <t>NHS MEDWAY CCG</t>
  </si>
  <si>
    <t>NHS NEWBURY AND DISTRICT CCG</t>
  </si>
  <si>
    <t>NHS NORTH &amp; WEST READING CCG</t>
  </si>
  <si>
    <t>NHS NORTH EAST HAMPSHIRE AND FARNHAM CCG</t>
  </si>
  <si>
    <t>NHS NORTH HAMPSHIRE CCG</t>
  </si>
  <si>
    <t>NHS NORTH SOMERSET CCG</t>
  </si>
  <si>
    <t>NHS NORTH WEST SURREY CCG</t>
  </si>
  <si>
    <t>NHS NORTH, EAST, WEST DEVON CCG</t>
  </si>
  <si>
    <t>NHS OXFORDSHIRE CCG</t>
  </si>
  <si>
    <t>NHS PORTSMOUTH CCG</t>
  </si>
  <si>
    <t>NHS SLOUGH CCG</t>
  </si>
  <si>
    <t>NHS SOMERSET CCG</t>
  </si>
  <si>
    <t>NHS SOUTH DEVON AND TORBAY CCG</t>
  </si>
  <si>
    <t>NHS SOUTH EASTERN HAMPSHIRE CCG</t>
  </si>
  <si>
    <t>NHS SOUTH GLOUCESTERSHIRE CCG</t>
  </si>
  <si>
    <t>NHS SOUTH KENT COAST CCG</t>
  </si>
  <si>
    <t>NHS SOUTH READING CCG</t>
  </si>
  <si>
    <t>NHS SOUTHAMPTON CCG</t>
  </si>
  <si>
    <t>NHS SURREY DOWNS CCG</t>
  </si>
  <si>
    <t>NHS SURREY HEATH CCG</t>
  </si>
  <si>
    <t>NHS SWALE CCG</t>
  </si>
  <si>
    <t>NHS SWINDON CCG</t>
  </si>
  <si>
    <t>NHS THANET CCG</t>
  </si>
  <si>
    <t>NHS WEST HAMPSHIRE CCG</t>
  </si>
  <si>
    <t>NHS WEST KENT CCG</t>
  </si>
  <si>
    <t>NHS WILTSHIRE CCG</t>
  </si>
  <si>
    <t>NHS WINDSOR, ASCOT AND MAIDENHEAD CCG</t>
  </si>
  <si>
    <t>NHS WOKINGHAM CCG</t>
  </si>
  <si>
    <t>South Total</t>
  </si>
  <si>
    <t>England Total</t>
  </si>
  <si>
    <t>All 2-5 year olds (combined)
(% Vaccine Uptake)</t>
  </si>
  <si>
    <t>6 months to under 
65 years at-risk 
(% Vaccine Uptake)</t>
  </si>
  <si>
    <t>Pregnant women 
(% Vaccine Uptake)</t>
  </si>
  <si>
    <t>65 years and over 
(% Vaccine Uptake)</t>
  </si>
  <si>
    <t>Differnce (Percentage Point)</t>
  </si>
  <si>
    <t>16/17 to 30 Nov</t>
  </si>
  <si>
    <t>15/16 to 30 Nov</t>
  </si>
  <si>
    <t>South East</t>
  </si>
  <si>
    <t xml:space="preserve">South Central </t>
  </si>
  <si>
    <t>Wessex</t>
  </si>
  <si>
    <t xml:space="preserve">South West </t>
  </si>
  <si>
    <t>Vaccine uptake - 1 September - 30 November 2016</t>
  </si>
  <si>
    <t>Vaccine uptake - 1 September - 30 November 2015</t>
  </si>
  <si>
    <t>Percentage change between years 16/17 and 15/16</t>
  </si>
  <si>
    <t>Total:</t>
  </si>
  <si>
    <t>South East total: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</si>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</sst>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1.5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0" fontId="4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6" fillId="0" borderId="12" xfId="2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166" fontId="2" fillId="2" borderId="13" xfId="2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166" fontId="2" fillId="2" borderId="14" xfId="2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166" fontId="10" fillId="2" borderId="13" xfId="2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166" fontId="10" fillId="2" borderId="14" xfId="2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165" fontId="6" fillId="0" borderId="18" xfId="2" applyNumberFormat="1" applyFont="1" applyFill="1" applyBorder="1" applyAlignment="1">
      <alignment horizontal="center" vertical="center"/>
    </xf>
    <xf numFmtId="165" fontId="6" fillId="0" borderId="21" xfId="2" applyNumberFormat="1" applyFont="1" applyFill="1" applyBorder="1" applyAlignment="1">
      <alignment horizontal="center" vertical="center"/>
    </xf>
    <xf numFmtId="166" fontId="6" fillId="0" borderId="15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166" fontId="6" fillId="0" borderId="19" xfId="0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center" vertical="center"/>
    </xf>
    <xf numFmtId="166" fontId="2" fillId="2" borderId="6" xfId="0" quotePrefix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/>
    </xf>
    <xf numFmtId="166" fontId="6" fillId="0" borderId="23" xfId="0" applyNumberFormat="1" applyFont="1" applyFill="1" applyBorder="1" applyAlignment="1">
      <alignment horizontal="center" vertical="center"/>
    </xf>
    <xf numFmtId="165" fontId="6" fillId="0" borderId="24" xfId="2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11" fillId="0" borderId="0" xfId="0" applyFont="1"/>
    <xf numFmtId="166" fontId="2" fillId="5" borderId="14" xfId="2" applyNumberFormat="1" applyFont="1" applyFill="1" applyBorder="1" applyAlignment="1">
      <alignment horizontal="center" vertical="center"/>
    </xf>
    <xf numFmtId="166" fontId="2" fillId="5" borderId="13" xfId="2" applyNumberFormat="1" applyFont="1" applyFill="1" applyBorder="1" applyAlignment="1">
      <alignment horizontal="center" vertical="center"/>
    </xf>
    <xf numFmtId="166" fontId="2" fillId="6" borderId="13" xfId="2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4" borderId="27" xfId="0" applyFont="1" applyFill="1" applyBorder="1" applyAlignment="1">
      <alignment horizontal="center" vertical="center" wrapText="1"/>
    </xf>
    <xf numFmtId="0" fontId="0" fillId="7" borderId="0" xfId="0" applyFill="1"/>
    <xf numFmtId="49" fontId="2" fillId="7" borderId="28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3" fontId="2" fillId="7" borderId="6" xfId="0" applyNumberFormat="1" applyFont="1" applyFill="1" applyBorder="1" applyAlignment="1">
      <alignment horizontal="center" vertical="center"/>
    </xf>
    <xf numFmtId="3" fontId="2" fillId="7" borderId="7" xfId="0" applyNumberFormat="1" applyFont="1" applyFill="1" applyBorder="1" applyAlignment="1">
      <alignment horizontal="center" vertical="center"/>
    </xf>
    <xf numFmtId="165" fontId="2" fillId="7" borderId="13" xfId="2" applyNumberFormat="1" applyFont="1" applyFill="1" applyBorder="1" applyAlignment="1">
      <alignment horizontal="center" vertical="center"/>
    </xf>
    <xf numFmtId="166" fontId="2" fillId="7" borderId="14" xfId="0" applyNumberFormat="1" applyFont="1" applyFill="1" applyBorder="1" applyAlignment="1">
      <alignment horizontal="center" vertical="center"/>
    </xf>
    <xf numFmtId="166" fontId="2" fillId="7" borderId="13" xfId="0" applyNumberFormat="1" applyFont="1" applyFill="1" applyBorder="1" applyAlignment="1">
      <alignment horizontal="center" vertical="center"/>
    </xf>
    <xf numFmtId="3" fontId="2" fillId="7" borderId="33" xfId="0" applyNumberFormat="1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166" fontId="2" fillId="7" borderId="34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165" fontId="8" fillId="3" borderId="14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65" fontId="8" fillId="3" borderId="34" xfId="0" applyNumberFormat="1" applyFont="1" applyFill="1" applyBorder="1" applyAlignment="1">
      <alignment horizontal="center" vertical="center"/>
    </xf>
    <xf numFmtId="166" fontId="6" fillId="0" borderId="36" xfId="0" applyNumberFormat="1" applyFont="1" applyFill="1" applyBorder="1" applyAlignment="1">
      <alignment horizontal="center" vertical="center"/>
    </xf>
    <xf numFmtId="166" fontId="6" fillId="0" borderId="37" xfId="0" applyNumberFormat="1" applyFont="1" applyFill="1" applyBorder="1" applyAlignment="1">
      <alignment horizontal="center" vertical="center"/>
    </xf>
    <xf numFmtId="165" fontId="6" fillId="0" borderId="38" xfId="2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166" fontId="2" fillId="0" borderId="29" xfId="0" applyNumberFormat="1" applyFont="1" applyFill="1" applyBorder="1" applyAlignment="1">
      <alignment horizontal="center" vertical="center"/>
    </xf>
    <xf numFmtId="166" fontId="2" fillId="0" borderId="30" xfId="0" applyNumberFormat="1" applyFont="1" applyFill="1" applyBorder="1" applyAlignment="1">
      <alignment horizontal="center" vertical="center"/>
    </xf>
    <xf numFmtId="165" fontId="2" fillId="0" borderId="31" xfId="2" applyNumberFormat="1" applyFont="1" applyFill="1" applyBorder="1" applyAlignment="1">
      <alignment horizontal="center" vertical="center"/>
    </xf>
    <xf numFmtId="165" fontId="2" fillId="0" borderId="32" xfId="2" applyNumberFormat="1" applyFont="1" applyFill="1" applyBorder="1" applyAlignment="1">
      <alignment horizontal="center" vertical="center"/>
    </xf>
    <xf numFmtId="165" fontId="2" fillId="6" borderId="13" xfId="2" applyNumberFormat="1" applyFont="1" applyFill="1" applyBorder="1" applyAlignment="1">
      <alignment horizontal="center" vertical="center"/>
    </xf>
    <xf numFmtId="165" fontId="2" fillId="5" borderId="13" xfId="2" applyNumberFormat="1" applyFont="1" applyFill="1" applyBorder="1" applyAlignment="1">
      <alignment horizontal="center" vertical="center"/>
    </xf>
    <xf numFmtId="165" fontId="2" fillId="5" borderId="14" xfId="2" applyNumberFormat="1" applyFont="1" applyFill="1" applyBorder="1" applyAlignment="1">
      <alignment horizontal="center" vertical="center"/>
    </xf>
    <xf numFmtId="3" fontId="0" fillId="7" borderId="0" xfId="0" applyNumberFormat="1" applyFill="1"/>
    <xf numFmtId="164" fontId="5" fillId="4" borderId="25" xfId="1" applyNumberFormat="1" applyFont="1" applyFill="1" applyBorder="1" applyAlignment="1">
      <alignment horizontal="center" vertical="center" wrapText="1"/>
    </xf>
    <xf numFmtId="164" fontId="5" fillId="4" borderId="35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71"/>
  <sheetViews>
    <sheetView topLeftCell="A37" zoomScale="70" zoomScaleNormal="70" workbookViewId="0">
      <selection activeCell="B58" sqref="B58"/>
    </sheetView>
  </sheetViews>
  <sheetFormatPr defaultRowHeight="14.4" x14ac:dyDescent="0.3"/>
  <cols>
    <col min="1" max="1" width="4.44140625" customWidth="1"/>
    <col min="2" max="2" width="59.109375" bestFit="1" customWidth="1"/>
    <col min="3" max="3" width="11.6640625" bestFit="1" customWidth="1"/>
    <col min="4" max="4" width="11.5546875" bestFit="1" customWidth="1"/>
    <col min="5" max="5" width="10.6640625" customWidth="1"/>
    <col min="6" max="6" width="11.6640625" bestFit="1" customWidth="1"/>
    <col min="7" max="7" width="11.5546875" bestFit="1" customWidth="1"/>
    <col min="8" max="11" width="10.6640625" customWidth="1"/>
    <col min="12" max="12" width="13.33203125" customWidth="1"/>
    <col min="13" max="14" width="10.6640625" customWidth="1"/>
  </cols>
  <sheetData>
    <row r="1" spans="2:14" ht="15" thickBot="1" x14ac:dyDescent="0.35">
      <c r="B1" s="45" t="s">
        <v>71</v>
      </c>
    </row>
    <row r="2" spans="2:14" ht="52.5" customHeight="1" thickBot="1" x14ac:dyDescent="0.35">
      <c r="B2" s="90" t="s">
        <v>0</v>
      </c>
      <c r="C2" s="92" t="s">
        <v>1</v>
      </c>
      <c r="D2" s="93"/>
      <c r="E2" s="94"/>
      <c r="F2" s="92" t="s">
        <v>2</v>
      </c>
      <c r="G2" s="93"/>
      <c r="H2" s="94"/>
      <c r="I2" s="93" t="s">
        <v>3</v>
      </c>
      <c r="J2" s="93"/>
      <c r="K2" s="94"/>
      <c r="L2" s="87" t="s">
        <v>4</v>
      </c>
      <c r="M2" s="88"/>
      <c r="N2" s="89"/>
    </row>
    <row r="3" spans="2:14" s="1" customFormat="1" ht="72" customHeight="1" thickBot="1" x14ac:dyDescent="0.35">
      <c r="B3" s="91"/>
      <c r="C3" s="2" t="s">
        <v>5</v>
      </c>
      <c r="D3" s="3" t="s">
        <v>6</v>
      </c>
      <c r="E3" s="4" t="s">
        <v>7</v>
      </c>
      <c r="F3" s="2" t="s">
        <v>5</v>
      </c>
      <c r="G3" s="3" t="s">
        <v>6</v>
      </c>
      <c r="H3" s="4" t="s">
        <v>7</v>
      </c>
      <c r="I3" s="5" t="s">
        <v>5</v>
      </c>
      <c r="J3" s="6" t="s">
        <v>6</v>
      </c>
      <c r="K3" s="4" t="s">
        <v>7</v>
      </c>
      <c r="L3" s="7" t="s">
        <v>5</v>
      </c>
      <c r="M3" s="8" t="s">
        <v>6</v>
      </c>
      <c r="N3" s="9" t="s">
        <v>7</v>
      </c>
    </row>
    <row r="4" spans="2:14" ht="15.75" x14ac:dyDescent="0.25">
      <c r="B4" s="44" t="s">
        <v>67</v>
      </c>
      <c r="C4" s="84"/>
      <c r="D4" s="85"/>
      <c r="E4" s="86"/>
      <c r="F4" s="84"/>
      <c r="G4" s="85"/>
      <c r="H4" s="86"/>
      <c r="I4" s="81"/>
      <c r="J4" s="82"/>
      <c r="K4" s="83"/>
      <c r="L4" s="81"/>
      <c r="M4" s="82"/>
      <c r="N4" s="83"/>
    </row>
    <row r="5" spans="2:14" ht="15" x14ac:dyDescent="0.25">
      <c r="B5" s="10" t="s">
        <v>8</v>
      </c>
      <c r="C5" s="14">
        <v>21718</v>
      </c>
      <c r="D5" s="14">
        <v>15083</v>
      </c>
      <c r="E5" s="13">
        <v>69.400000000000006</v>
      </c>
      <c r="F5" s="11">
        <v>11797</v>
      </c>
      <c r="G5" s="12">
        <v>5257</v>
      </c>
      <c r="H5" s="15">
        <v>44.6</v>
      </c>
      <c r="I5" s="14">
        <v>1073</v>
      </c>
      <c r="J5" s="14">
        <v>461</v>
      </c>
      <c r="K5" s="15">
        <v>43</v>
      </c>
      <c r="L5" s="11">
        <v>4328</v>
      </c>
      <c r="M5" s="12">
        <v>1668</v>
      </c>
      <c r="N5" s="15">
        <v>38.539741219963034</v>
      </c>
    </row>
    <row r="6" spans="2:14" ht="15" x14ac:dyDescent="0.3">
      <c r="B6" s="10" t="s">
        <v>12</v>
      </c>
      <c r="C6" s="14">
        <v>41001</v>
      </c>
      <c r="D6" s="14">
        <v>24240</v>
      </c>
      <c r="E6" s="13">
        <v>59.1</v>
      </c>
      <c r="F6" s="11">
        <v>29517</v>
      </c>
      <c r="G6" s="12">
        <v>10896</v>
      </c>
      <c r="H6" s="15">
        <v>36.9</v>
      </c>
      <c r="I6" s="14">
        <v>2624</v>
      </c>
      <c r="J6" s="14">
        <v>872</v>
      </c>
      <c r="K6" s="15">
        <v>33.200000000000003</v>
      </c>
      <c r="L6" s="11">
        <v>8972</v>
      </c>
      <c r="M6" s="12">
        <v>1919</v>
      </c>
      <c r="N6" s="15">
        <v>21.388765046812306</v>
      </c>
    </row>
    <row r="7" spans="2:14" ht="15" x14ac:dyDescent="0.3">
      <c r="B7" s="10" t="s">
        <v>14</v>
      </c>
      <c r="C7" s="14">
        <v>45109</v>
      </c>
      <c r="D7" s="14">
        <v>29245</v>
      </c>
      <c r="E7" s="13">
        <v>64.8</v>
      </c>
      <c r="F7" s="11">
        <v>20563</v>
      </c>
      <c r="G7" s="12">
        <v>8128</v>
      </c>
      <c r="H7" s="15">
        <v>39.5</v>
      </c>
      <c r="I7" s="14">
        <v>1653</v>
      </c>
      <c r="J7" s="14">
        <v>638</v>
      </c>
      <c r="K7" s="15">
        <v>38.6</v>
      </c>
      <c r="L7" s="11">
        <v>6266</v>
      </c>
      <c r="M7" s="12">
        <v>1941</v>
      </c>
      <c r="N7" s="15">
        <v>30.976699648898819</v>
      </c>
    </row>
    <row r="8" spans="2:14" ht="15" x14ac:dyDescent="0.3">
      <c r="B8" s="10" t="s">
        <v>16</v>
      </c>
      <c r="C8" s="14">
        <v>138773</v>
      </c>
      <c r="D8" s="14">
        <v>83900</v>
      </c>
      <c r="E8" s="13">
        <v>60.5</v>
      </c>
      <c r="F8" s="11">
        <v>49704</v>
      </c>
      <c r="G8" s="12">
        <v>19810</v>
      </c>
      <c r="H8" s="15">
        <v>39.9</v>
      </c>
      <c r="I8" s="14">
        <v>3563</v>
      </c>
      <c r="J8" s="14">
        <v>1379</v>
      </c>
      <c r="K8" s="15">
        <v>38.700000000000003</v>
      </c>
      <c r="L8" s="11">
        <v>15612</v>
      </c>
      <c r="M8" s="12">
        <v>5103</v>
      </c>
      <c r="N8" s="15">
        <v>32.68639508070715</v>
      </c>
    </row>
    <row r="9" spans="2:14" ht="15" x14ac:dyDescent="0.3">
      <c r="B9" s="10" t="s">
        <v>17</v>
      </c>
      <c r="C9" s="14">
        <v>18025</v>
      </c>
      <c r="D9" s="14">
        <v>11762</v>
      </c>
      <c r="E9" s="13">
        <v>65.3</v>
      </c>
      <c r="F9" s="11">
        <v>14391</v>
      </c>
      <c r="G9" s="12">
        <v>5850</v>
      </c>
      <c r="H9" s="15">
        <v>40.700000000000003</v>
      </c>
      <c r="I9" s="14">
        <v>1358</v>
      </c>
      <c r="J9" s="14">
        <v>662</v>
      </c>
      <c r="K9" s="15">
        <v>48.7</v>
      </c>
      <c r="L9" s="11">
        <v>5344</v>
      </c>
      <c r="M9" s="12">
        <v>1573</v>
      </c>
      <c r="N9" s="15">
        <v>29.434880239520961</v>
      </c>
    </row>
    <row r="10" spans="2:14" ht="15" x14ac:dyDescent="0.3">
      <c r="B10" s="16" t="s">
        <v>18</v>
      </c>
      <c r="C10" s="14">
        <v>48229</v>
      </c>
      <c r="D10" s="14">
        <v>29235</v>
      </c>
      <c r="E10" s="13">
        <v>60.6</v>
      </c>
      <c r="F10" s="11">
        <v>26050</v>
      </c>
      <c r="G10" s="12">
        <v>10208</v>
      </c>
      <c r="H10" s="15">
        <v>39.200000000000003</v>
      </c>
      <c r="I10" s="14">
        <v>2140</v>
      </c>
      <c r="J10" s="14">
        <v>714</v>
      </c>
      <c r="K10" s="15">
        <v>33.4</v>
      </c>
      <c r="L10" s="11">
        <v>10972</v>
      </c>
      <c r="M10" s="12">
        <v>3080</v>
      </c>
      <c r="N10" s="15">
        <v>28.071454611738972</v>
      </c>
    </row>
    <row r="11" spans="2:14" ht="15" x14ac:dyDescent="0.3">
      <c r="B11" s="10" t="s">
        <v>20</v>
      </c>
      <c r="C11" s="14">
        <v>28773</v>
      </c>
      <c r="D11" s="14">
        <v>17774</v>
      </c>
      <c r="E11" s="13">
        <v>61.8</v>
      </c>
      <c r="F11" s="11">
        <v>16536</v>
      </c>
      <c r="G11" s="12">
        <v>6312</v>
      </c>
      <c r="H11" s="15">
        <v>38.200000000000003</v>
      </c>
      <c r="I11" s="14">
        <v>1841</v>
      </c>
      <c r="J11" s="14">
        <v>699</v>
      </c>
      <c r="K11" s="15">
        <v>38</v>
      </c>
      <c r="L11" s="11">
        <v>7088</v>
      </c>
      <c r="M11" s="12">
        <v>2133</v>
      </c>
      <c r="N11" s="15">
        <v>30.093115124153496</v>
      </c>
    </row>
    <row r="12" spans="2:14" ht="15" x14ac:dyDescent="0.3">
      <c r="B12" s="16" t="s">
        <v>21</v>
      </c>
      <c r="C12" s="14">
        <v>47835</v>
      </c>
      <c r="D12" s="14">
        <v>31931</v>
      </c>
      <c r="E12" s="13">
        <v>66.8</v>
      </c>
      <c r="F12" s="11">
        <v>16514</v>
      </c>
      <c r="G12" s="12">
        <v>7038</v>
      </c>
      <c r="H12" s="15">
        <v>42.6</v>
      </c>
      <c r="I12" s="14">
        <v>1387</v>
      </c>
      <c r="J12" s="14">
        <v>524</v>
      </c>
      <c r="K12" s="15">
        <v>37.799999999999997</v>
      </c>
      <c r="L12" s="11">
        <v>4383</v>
      </c>
      <c r="M12" s="12">
        <v>1310</v>
      </c>
      <c r="N12" s="15">
        <v>29.888204426192104</v>
      </c>
    </row>
    <row r="13" spans="2:14" ht="15" x14ac:dyDescent="0.3">
      <c r="B13" s="10" t="s">
        <v>24</v>
      </c>
      <c r="C13" s="14">
        <v>41430</v>
      </c>
      <c r="D13" s="14">
        <v>27944</v>
      </c>
      <c r="E13" s="13">
        <v>67.400000000000006</v>
      </c>
      <c r="F13" s="11">
        <v>19121</v>
      </c>
      <c r="G13" s="12">
        <v>8401</v>
      </c>
      <c r="H13" s="15">
        <v>43.9</v>
      </c>
      <c r="I13" s="14">
        <v>1830</v>
      </c>
      <c r="J13" s="14">
        <v>835</v>
      </c>
      <c r="K13" s="15">
        <v>45.6</v>
      </c>
      <c r="L13" s="11">
        <v>6407</v>
      </c>
      <c r="M13" s="12">
        <v>2709</v>
      </c>
      <c r="N13" s="15">
        <v>42.281879194630875</v>
      </c>
    </row>
    <row r="14" spans="2:14" ht="15" x14ac:dyDescent="0.3">
      <c r="B14" s="10" t="s">
        <v>25</v>
      </c>
      <c r="C14" s="14">
        <v>42782</v>
      </c>
      <c r="D14" s="14">
        <v>28802</v>
      </c>
      <c r="E14" s="13">
        <v>67.3</v>
      </c>
      <c r="F14" s="11">
        <v>16322</v>
      </c>
      <c r="G14" s="12">
        <v>7364</v>
      </c>
      <c r="H14" s="15">
        <v>45.1</v>
      </c>
      <c r="I14" s="14">
        <v>1277</v>
      </c>
      <c r="J14" s="14">
        <v>433</v>
      </c>
      <c r="K14" s="15">
        <v>33.9</v>
      </c>
      <c r="L14" s="11">
        <v>5296</v>
      </c>
      <c r="M14" s="12">
        <v>1364</v>
      </c>
      <c r="N14" s="15">
        <v>25.755287009063444</v>
      </c>
    </row>
    <row r="15" spans="2:14" ht="15" x14ac:dyDescent="0.3">
      <c r="B15" s="10" t="s">
        <v>26</v>
      </c>
      <c r="C15" s="14">
        <v>38894</v>
      </c>
      <c r="D15" s="14">
        <v>24445</v>
      </c>
      <c r="E15" s="13">
        <v>62.9</v>
      </c>
      <c r="F15" s="11">
        <v>16191</v>
      </c>
      <c r="G15" s="12">
        <v>6342</v>
      </c>
      <c r="H15" s="15">
        <v>39.200000000000003</v>
      </c>
      <c r="I15" s="14">
        <v>1061</v>
      </c>
      <c r="J15" s="14">
        <v>449</v>
      </c>
      <c r="K15" s="15">
        <v>42.3</v>
      </c>
      <c r="L15" s="11">
        <v>4960</v>
      </c>
      <c r="M15" s="12">
        <v>1506</v>
      </c>
      <c r="N15" s="15">
        <v>30.362903225806452</v>
      </c>
    </row>
    <row r="16" spans="2:14" ht="15" x14ac:dyDescent="0.3">
      <c r="B16" s="10" t="s">
        <v>27</v>
      </c>
      <c r="C16" s="14">
        <v>43431</v>
      </c>
      <c r="D16" s="14">
        <v>29183</v>
      </c>
      <c r="E16" s="13">
        <v>67.2</v>
      </c>
      <c r="F16" s="11">
        <v>21030</v>
      </c>
      <c r="G16" s="12">
        <v>8763</v>
      </c>
      <c r="H16" s="15">
        <v>41.7</v>
      </c>
      <c r="I16" s="14">
        <v>1985</v>
      </c>
      <c r="J16" s="14">
        <v>940</v>
      </c>
      <c r="K16" s="15">
        <v>47.4</v>
      </c>
      <c r="L16" s="11">
        <v>7924</v>
      </c>
      <c r="M16" s="12">
        <v>3144</v>
      </c>
      <c r="N16" s="15">
        <v>39.676930843008577</v>
      </c>
    </row>
    <row r="17" spans="2:15" ht="15" x14ac:dyDescent="0.3">
      <c r="B17" s="10" t="s">
        <v>30</v>
      </c>
      <c r="C17" s="14">
        <v>46698</v>
      </c>
      <c r="D17" s="14">
        <v>30183</v>
      </c>
      <c r="E17" s="13">
        <v>64.599999999999994</v>
      </c>
      <c r="F17" s="11">
        <v>28206</v>
      </c>
      <c r="G17" s="12">
        <v>11566</v>
      </c>
      <c r="H17" s="15">
        <v>41</v>
      </c>
      <c r="I17" s="14">
        <v>2230</v>
      </c>
      <c r="J17" s="14">
        <v>839</v>
      </c>
      <c r="K17" s="15">
        <v>37.6</v>
      </c>
      <c r="L17" s="11">
        <v>11391</v>
      </c>
      <c r="M17" s="12">
        <v>3484</v>
      </c>
      <c r="N17" s="15">
        <v>30.585549995610567</v>
      </c>
    </row>
    <row r="18" spans="2:15" ht="15" x14ac:dyDescent="0.3">
      <c r="B18" s="10" t="s">
        <v>36</v>
      </c>
      <c r="C18" s="14">
        <v>58961</v>
      </c>
      <c r="D18" s="14">
        <v>36180</v>
      </c>
      <c r="E18" s="13">
        <v>61.4</v>
      </c>
      <c r="F18" s="11">
        <v>29877</v>
      </c>
      <c r="G18" s="12">
        <v>11818</v>
      </c>
      <c r="H18" s="15">
        <v>39.6</v>
      </c>
      <c r="I18" s="14">
        <v>3862</v>
      </c>
      <c r="J18" s="14">
        <v>1586</v>
      </c>
      <c r="K18" s="15">
        <v>41.1</v>
      </c>
      <c r="L18" s="11">
        <v>12923</v>
      </c>
      <c r="M18" s="12">
        <v>3703</v>
      </c>
      <c r="N18" s="15">
        <v>28.654337228197786</v>
      </c>
    </row>
    <row r="19" spans="2:15" ht="15" x14ac:dyDescent="0.3">
      <c r="B19" s="10" t="s">
        <v>45</v>
      </c>
      <c r="C19" s="14">
        <v>44369</v>
      </c>
      <c r="D19" s="14">
        <v>29529</v>
      </c>
      <c r="E19" s="13">
        <v>66.599999999999994</v>
      </c>
      <c r="F19" s="11">
        <v>19763</v>
      </c>
      <c r="G19" s="12">
        <v>8944</v>
      </c>
      <c r="H19" s="15">
        <v>45.3</v>
      </c>
      <c r="I19" s="14">
        <v>1405</v>
      </c>
      <c r="J19" s="14">
        <v>546</v>
      </c>
      <c r="K19" s="15">
        <v>38.9</v>
      </c>
      <c r="L19" s="11">
        <v>6883</v>
      </c>
      <c r="M19" s="12">
        <v>2204</v>
      </c>
      <c r="N19" s="15">
        <v>32.020921109981117</v>
      </c>
    </row>
    <row r="20" spans="2:15" ht="15" x14ac:dyDescent="0.3">
      <c r="B20" s="10" t="s">
        <v>48</v>
      </c>
      <c r="C20" s="14">
        <v>59856</v>
      </c>
      <c r="D20" s="14">
        <v>36606</v>
      </c>
      <c r="E20" s="13">
        <v>61.2</v>
      </c>
      <c r="F20" s="11">
        <v>25899</v>
      </c>
      <c r="G20" s="12">
        <v>10141</v>
      </c>
      <c r="H20" s="15">
        <v>39.200000000000003</v>
      </c>
      <c r="I20" s="14">
        <v>2744</v>
      </c>
      <c r="J20" s="14">
        <v>1046</v>
      </c>
      <c r="K20" s="15">
        <v>38.1</v>
      </c>
      <c r="L20" s="11">
        <v>10634</v>
      </c>
      <c r="M20" s="12">
        <v>3048</v>
      </c>
      <c r="N20" s="15">
        <v>28.662779763024261</v>
      </c>
    </row>
    <row r="21" spans="2:15" ht="15" x14ac:dyDescent="0.3">
      <c r="B21" s="10" t="s">
        <v>49</v>
      </c>
      <c r="C21" s="14">
        <v>17591</v>
      </c>
      <c r="D21" s="14">
        <v>11966</v>
      </c>
      <c r="E21" s="13">
        <v>68</v>
      </c>
      <c r="F21" s="11">
        <v>9042</v>
      </c>
      <c r="G21" s="12">
        <v>3958</v>
      </c>
      <c r="H21" s="15">
        <v>43.8</v>
      </c>
      <c r="I21" s="14">
        <v>860</v>
      </c>
      <c r="J21" s="14">
        <v>360</v>
      </c>
      <c r="K21" s="15">
        <v>41.9</v>
      </c>
      <c r="L21" s="11">
        <v>3433</v>
      </c>
      <c r="M21" s="12">
        <v>1352</v>
      </c>
      <c r="N21" s="15">
        <v>39.382464316923972</v>
      </c>
    </row>
    <row r="22" spans="2:15" ht="15" x14ac:dyDescent="0.3">
      <c r="B22" s="10" t="s">
        <v>50</v>
      </c>
      <c r="C22" s="14">
        <v>19418</v>
      </c>
      <c r="D22" s="14">
        <v>12691</v>
      </c>
      <c r="E22" s="13">
        <v>65.400000000000006</v>
      </c>
      <c r="F22" s="11">
        <v>10453</v>
      </c>
      <c r="G22" s="12">
        <v>4572</v>
      </c>
      <c r="H22" s="15">
        <v>43.7</v>
      </c>
      <c r="I22" s="14">
        <v>948</v>
      </c>
      <c r="J22" s="14">
        <v>363</v>
      </c>
      <c r="K22" s="15">
        <v>38.299999999999997</v>
      </c>
      <c r="L22" s="11">
        <v>4382</v>
      </c>
      <c r="M22" s="12">
        <v>1112</v>
      </c>
      <c r="N22" s="15">
        <v>25.376540392514833</v>
      </c>
    </row>
    <row r="23" spans="2:15" ht="15" x14ac:dyDescent="0.3">
      <c r="B23" s="10" t="s">
        <v>52</v>
      </c>
      <c r="C23" s="14">
        <v>31389</v>
      </c>
      <c r="D23" s="14">
        <v>19484</v>
      </c>
      <c r="E23" s="13">
        <v>62.1</v>
      </c>
      <c r="F23" s="11">
        <v>14349</v>
      </c>
      <c r="G23" s="12">
        <v>5992</v>
      </c>
      <c r="H23" s="15">
        <v>41.8</v>
      </c>
      <c r="I23" s="14">
        <v>1219</v>
      </c>
      <c r="J23" s="14">
        <v>460</v>
      </c>
      <c r="K23" s="15">
        <v>37.700000000000003</v>
      </c>
      <c r="L23" s="11">
        <v>5206</v>
      </c>
      <c r="M23" s="12">
        <v>1421</v>
      </c>
      <c r="N23" s="15">
        <v>27.295428351901652</v>
      </c>
    </row>
    <row r="24" spans="2:15" ht="15.75" thickBot="1" x14ac:dyDescent="0.3">
      <c r="B24" s="10" t="s">
        <v>54</v>
      </c>
      <c r="C24" s="14">
        <v>85734</v>
      </c>
      <c r="D24" s="14">
        <v>55941</v>
      </c>
      <c r="E24" s="13">
        <v>65.2</v>
      </c>
      <c r="F24" s="11">
        <v>40536</v>
      </c>
      <c r="G24" s="12">
        <v>16350</v>
      </c>
      <c r="H24" s="15">
        <v>40.299999999999997</v>
      </c>
      <c r="I24" s="14">
        <v>4248</v>
      </c>
      <c r="J24" s="14">
        <v>1731</v>
      </c>
      <c r="K24" s="15">
        <v>40.700000000000003</v>
      </c>
      <c r="L24" s="11">
        <v>17853</v>
      </c>
      <c r="M24" s="12">
        <v>5924</v>
      </c>
      <c r="N24" s="15">
        <v>33.182098246793259</v>
      </c>
    </row>
    <row r="25" spans="2:15" s="51" customFormat="1" ht="16.5" thickBot="1" x14ac:dyDescent="0.3">
      <c r="B25" s="53" t="s">
        <v>75</v>
      </c>
      <c r="C25" s="54">
        <f>SUM(C5:C24)</f>
        <v>920016</v>
      </c>
      <c r="D25" s="55">
        <f t="shared" ref="D25" si="0">SUM(D5:D24)</f>
        <v>586124</v>
      </c>
      <c r="E25" s="56">
        <f>D25/C25*100</f>
        <v>63.708022469174452</v>
      </c>
      <c r="F25" s="54">
        <f t="shared" ref="F25:G25" si="1">SUM(F5:F24)</f>
        <v>435861</v>
      </c>
      <c r="G25" s="55">
        <f t="shared" si="1"/>
        <v>177710</v>
      </c>
      <c r="H25" s="58">
        <f>G25/F25*100</f>
        <v>40.772172779854124</v>
      </c>
      <c r="I25" s="54">
        <f t="shared" ref="I25" si="2">SUM(I5:I24)</f>
        <v>39308</v>
      </c>
      <c r="J25" s="55">
        <f>SUM(J5:J24)</f>
        <v>15537</v>
      </c>
      <c r="K25" s="58">
        <f>J25/I25*100</f>
        <v>39.526305077846743</v>
      </c>
      <c r="L25" s="54">
        <f>SUM(L5:L24)</f>
        <v>160257</v>
      </c>
      <c r="M25" s="55">
        <f>SUM(M5:M24)</f>
        <v>49698</v>
      </c>
      <c r="N25" s="57">
        <f>M25/L25*100</f>
        <v>31.011437877908609</v>
      </c>
      <c r="O25" s="80">
        <f>L25-M25</f>
        <v>110559</v>
      </c>
    </row>
    <row r="26" spans="2:15" ht="15.75" x14ac:dyDescent="0.25">
      <c r="B26" s="44" t="s">
        <v>68</v>
      </c>
      <c r="C26" s="84"/>
      <c r="D26" s="85"/>
      <c r="E26" s="86"/>
      <c r="F26" s="84"/>
      <c r="G26" s="85"/>
      <c r="H26" s="86"/>
      <c r="I26" s="81"/>
      <c r="J26" s="82"/>
      <c r="K26" s="83"/>
      <c r="L26" s="81"/>
      <c r="M26" s="82"/>
      <c r="N26" s="83"/>
    </row>
    <row r="27" spans="2:15" ht="15" x14ac:dyDescent="0.25">
      <c r="B27" s="10" t="s">
        <v>9</v>
      </c>
      <c r="C27" s="14">
        <v>37014</v>
      </c>
      <c r="D27" s="14">
        <v>25349</v>
      </c>
      <c r="E27" s="13">
        <v>68.5</v>
      </c>
      <c r="F27" s="11">
        <v>22837</v>
      </c>
      <c r="G27" s="12">
        <v>9952</v>
      </c>
      <c r="H27" s="15">
        <v>43.6</v>
      </c>
      <c r="I27" s="14">
        <v>2264</v>
      </c>
      <c r="J27" s="14">
        <v>967</v>
      </c>
      <c r="K27" s="15">
        <v>42.7</v>
      </c>
      <c r="L27" s="11">
        <v>8004</v>
      </c>
      <c r="M27" s="12">
        <v>2941</v>
      </c>
      <c r="N27" s="15">
        <v>36.744127936031987</v>
      </c>
    </row>
    <row r="28" spans="2:15" ht="15" x14ac:dyDescent="0.3">
      <c r="B28" s="10" t="s">
        <v>10</v>
      </c>
      <c r="C28" s="14">
        <v>36346</v>
      </c>
      <c r="D28" s="14">
        <v>24814</v>
      </c>
      <c r="E28" s="13">
        <v>68.3</v>
      </c>
      <c r="F28" s="11">
        <v>18213</v>
      </c>
      <c r="G28" s="12">
        <v>7630</v>
      </c>
      <c r="H28" s="15">
        <v>41.9</v>
      </c>
      <c r="I28" s="14">
        <v>1373</v>
      </c>
      <c r="J28" s="14">
        <v>625</v>
      </c>
      <c r="K28" s="15">
        <v>45.5</v>
      </c>
      <c r="L28" s="11">
        <v>5923</v>
      </c>
      <c r="M28" s="12">
        <v>2735</v>
      </c>
      <c r="N28" s="15">
        <v>46.175924362654058</v>
      </c>
    </row>
    <row r="29" spans="2:15" ht="15" x14ac:dyDescent="0.3">
      <c r="B29" s="10" t="s">
        <v>11</v>
      </c>
      <c r="C29" s="14">
        <v>21154</v>
      </c>
      <c r="D29" s="14">
        <v>14297</v>
      </c>
      <c r="E29" s="13">
        <v>67.599999999999994</v>
      </c>
      <c r="F29" s="11">
        <v>13877</v>
      </c>
      <c r="G29" s="12">
        <v>6793</v>
      </c>
      <c r="H29" s="15">
        <v>49</v>
      </c>
      <c r="I29" s="14">
        <v>1312</v>
      </c>
      <c r="J29" s="14">
        <v>645</v>
      </c>
      <c r="K29" s="15">
        <v>49.2</v>
      </c>
      <c r="L29" s="11">
        <v>5149</v>
      </c>
      <c r="M29" s="12">
        <v>2146</v>
      </c>
      <c r="N29" s="15">
        <v>41.677995727325694</v>
      </c>
    </row>
    <row r="30" spans="2:15" ht="15" x14ac:dyDescent="0.25">
      <c r="B30" s="10" t="s">
        <v>15</v>
      </c>
      <c r="C30" s="14">
        <v>59217</v>
      </c>
      <c r="D30" s="14">
        <v>40453</v>
      </c>
      <c r="E30" s="13">
        <v>68.3</v>
      </c>
      <c r="F30" s="11">
        <v>31485</v>
      </c>
      <c r="G30" s="12">
        <v>13664</v>
      </c>
      <c r="H30" s="15">
        <v>43.4</v>
      </c>
      <c r="I30" s="14">
        <v>3089</v>
      </c>
      <c r="J30" s="14">
        <v>1261</v>
      </c>
      <c r="K30" s="15">
        <v>40.799999999999997</v>
      </c>
      <c r="L30" s="11">
        <v>11358</v>
      </c>
      <c r="M30" s="12">
        <v>4351</v>
      </c>
      <c r="N30" s="15">
        <v>38.307800669131893</v>
      </c>
    </row>
    <row r="31" spans="2:15" ht="15" x14ac:dyDescent="0.25">
      <c r="B31" s="10" t="s">
        <v>23</v>
      </c>
      <c r="C31" s="14">
        <v>119597</v>
      </c>
      <c r="D31" s="14">
        <v>82667</v>
      </c>
      <c r="E31" s="13">
        <v>69.099999999999994</v>
      </c>
      <c r="F31" s="11">
        <v>60514</v>
      </c>
      <c r="G31" s="12">
        <v>27274</v>
      </c>
      <c r="H31" s="15">
        <v>45.1</v>
      </c>
      <c r="I31" s="14">
        <v>4512</v>
      </c>
      <c r="J31" s="14">
        <v>1890</v>
      </c>
      <c r="K31" s="15">
        <v>41.9</v>
      </c>
      <c r="L31" s="11">
        <v>19051</v>
      </c>
      <c r="M31" s="12">
        <v>7708</v>
      </c>
      <c r="N31" s="15">
        <v>40.459818382237152</v>
      </c>
    </row>
    <row r="32" spans="2:15" ht="15" x14ac:dyDescent="0.25">
      <c r="B32" s="10" t="s">
        <v>31</v>
      </c>
      <c r="C32" s="14">
        <v>20649</v>
      </c>
      <c r="D32" s="14">
        <v>14668</v>
      </c>
      <c r="E32" s="13">
        <v>71</v>
      </c>
      <c r="F32" s="11">
        <v>11596</v>
      </c>
      <c r="G32" s="12">
        <v>5708</v>
      </c>
      <c r="H32" s="15">
        <v>49.2</v>
      </c>
      <c r="I32" s="14">
        <v>1299</v>
      </c>
      <c r="J32" s="14">
        <v>541</v>
      </c>
      <c r="K32" s="15">
        <v>41.6</v>
      </c>
      <c r="L32" s="11">
        <v>4312</v>
      </c>
      <c r="M32" s="12">
        <v>1879</v>
      </c>
      <c r="N32" s="15">
        <v>43.576066790352499</v>
      </c>
    </row>
    <row r="33" spans="2:18" ht="15" x14ac:dyDescent="0.25">
      <c r="B33" s="10" t="s">
        <v>32</v>
      </c>
      <c r="C33" s="14">
        <v>18837</v>
      </c>
      <c r="D33" s="14">
        <v>13285</v>
      </c>
      <c r="E33" s="13">
        <v>70.5</v>
      </c>
      <c r="F33" s="11">
        <v>11144</v>
      </c>
      <c r="G33" s="12">
        <v>5373</v>
      </c>
      <c r="H33" s="15">
        <v>48.2</v>
      </c>
      <c r="I33" s="14">
        <v>1122</v>
      </c>
      <c r="J33" s="14">
        <v>498</v>
      </c>
      <c r="K33" s="15">
        <v>44.4</v>
      </c>
      <c r="L33" s="11">
        <v>4284</v>
      </c>
      <c r="M33" s="12">
        <v>1671</v>
      </c>
      <c r="N33" s="15">
        <v>39.005602240896359</v>
      </c>
    </row>
    <row r="34" spans="2:18" ht="15" x14ac:dyDescent="0.25">
      <c r="B34" s="10" t="s">
        <v>38</v>
      </c>
      <c r="C34" s="14">
        <v>121763</v>
      </c>
      <c r="D34" s="14">
        <v>85318</v>
      </c>
      <c r="E34" s="13">
        <v>70.099999999999994</v>
      </c>
      <c r="F34" s="11">
        <v>70574</v>
      </c>
      <c r="G34" s="12">
        <v>32535</v>
      </c>
      <c r="H34" s="15">
        <v>46.1</v>
      </c>
      <c r="I34" s="14">
        <v>7438</v>
      </c>
      <c r="J34" s="14">
        <v>3656</v>
      </c>
      <c r="K34" s="15">
        <v>49.2</v>
      </c>
      <c r="L34" s="11">
        <v>24430</v>
      </c>
      <c r="M34" s="12">
        <v>9750</v>
      </c>
      <c r="N34" s="15">
        <v>39.909946786737613</v>
      </c>
    </row>
    <row r="35" spans="2:18" ht="15" x14ac:dyDescent="0.25">
      <c r="B35" s="10" t="s">
        <v>40</v>
      </c>
      <c r="C35" s="14">
        <v>14256</v>
      </c>
      <c r="D35" s="14">
        <v>8937</v>
      </c>
      <c r="E35" s="13">
        <v>62.7</v>
      </c>
      <c r="F35" s="11">
        <v>17805</v>
      </c>
      <c r="G35" s="12">
        <v>7762</v>
      </c>
      <c r="H35" s="15">
        <v>43.6</v>
      </c>
      <c r="I35" s="14">
        <v>2193</v>
      </c>
      <c r="J35" s="14">
        <v>786</v>
      </c>
      <c r="K35" s="15">
        <v>35.799999999999997</v>
      </c>
      <c r="L35" s="11">
        <v>7826</v>
      </c>
      <c r="M35" s="12">
        <v>1796</v>
      </c>
      <c r="N35" s="15">
        <v>22.94914387937644</v>
      </c>
    </row>
    <row r="36" spans="2:18" ht="15" x14ac:dyDescent="0.25">
      <c r="B36" s="10" t="s">
        <v>46</v>
      </c>
      <c r="C36" s="14">
        <v>13320</v>
      </c>
      <c r="D36" s="14">
        <v>8529</v>
      </c>
      <c r="E36" s="13">
        <v>64</v>
      </c>
      <c r="F36" s="11">
        <v>15986</v>
      </c>
      <c r="G36" s="12">
        <v>5927</v>
      </c>
      <c r="H36" s="15">
        <v>37.1</v>
      </c>
      <c r="I36" s="14">
        <v>1897</v>
      </c>
      <c r="J36" s="14">
        <v>663</v>
      </c>
      <c r="K36" s="15">
        <v>34.9</v>
      </c>
      <c r="L36" s="11">
        <v>5588</v>
      </c>
      <c r="M36" s="12">
        <v>1661</v>
      </c>
      <c r="N36" s="15">
        <v>29.7244094488189</v>
      </c>
    </row>
    <row r="37" spans="2:18" ht="15" x14ac:dyDescent="0.25">
      <c r="B37" s="10" t="s">
        <v>51</v>
      </c>
      <c r="C37" s="14">
        <v>33921</v>
      </c>
      <c r="D37" s="14">
        <v>23098</v>
      </c>
      <c r="E37" s="13">
        <v>68.099999999999994</v>
      </c>
      <c r="F37" s="11">
        <v>23802</v>
      </c>
      <c r="G37" s="12">
        <v>10468</v>
      </c>
      <c r="H37" s="15">
        <v>44</v>
      </c>
      <c r="I37" s="14">
        <v>2362</v>
      </c>
      <c r="J37" s="14">
        <v>1021</v>
      </c>
      <c r="K37" s="15">
        <v>43.2</v>
      </c>
      <c r="L37" s="11">
        <v>9536</v>
      </c>
      <c r="M37" s="12">
        <v>3093</v>
      </c>
      <c r="N37" s="15">
        <v>32.434983221476507</v>
      </c>
      <c r="R37" t="s">
        <v>76</v>
      </c>
    </row>
    <row r="38" spans="2:18" ht="15" x14ac:dyDescent="0.25">
      <c r="B38" s="10" t="s">
        <v>55</v>
      </c>
      <c r="C38" s="14">
        <v>106317</v>
      </c>
      <c r="D38" s="14">
        <v>72350</v>
      </c>
      <c r="E38" s="13">
        <v>68.099999999999994</v>
      </c>
      <c r="F38" s="11">
        <v>49753</v>
      </c>
      <c r="G38" s="12">
        <v>21890</v>
      </c>
      <c r="H38" s="15">
        <v>44</v>
      </c>
      <c r="I38" s="14">
        <v>3471</v>
      </c>
      <c r="J38" s="14">
        <v>1452</v>
      </c>
      <c r="K38" s="15">
        <v>41.8</v>
      </c>
      <c r="L38" s="11">
        <v>16176</v>
      </c>
      <c r="M38" s="12">
        <v>6833</v>
      </c>
      <c r="N38" s="15">
        <v>42.241592482690407</v>
      </c>
    </row>
    <row r="39" spans="2:18" ht="15" x14ac:dyDescent="0.25">
      <c r="B39" s="10" t="s">
        <v>56</v>
      </c>
      <c r="C39" s="14">
        <v>25677</v>
      </c>
      <c r="D39" s="14">
        <v>16637</v>
      </c>
      <c r="E39" s="13">
        <v>64.8</v>
      </c>
      <c r="F39" s="11">
        <v>14031</v>
      </c>
      <c r="G39" s="12">
        <v>5696</v>
      </c>
      <c r="H39" s="15">
        <v>40.6</v>
      </c>
      <c r="I39" s="14">
        <v>1463</v>
      </c>
      <c r="J39" s="14">
        <v>626</v>
      </c>
      <c r="K39" s="15">
        <v>42.8</v>
      </c>
      <c r="L39" s="11">
        <v>5585</v>
      </c>
      <c r="M39" s="12">
        <v>1800</v>
      </c>
      <c r="N39" s="15">
        <v>32.229185317815578</v>
      </c>
    </row>
    <row r="40" spans="2:18" ht="15.75" thickBot="1" x14ac:dyDescent="0.3">
      <c r="B40" s="10" t="s">
        <v>57</v>
      </c>
      <c r="C40" s="14">
        <v>25149</v>
      </c>
      <c r="D40" s="14">
        <v>17369</v>
      </c>
      <c r="E40" s="13">
        <v>69.099999999999994</v>
      </c>
      <c r="F40" s="11">
        <v>13919</v>
      </c>
      <c r="G40" s="12">
        <v>6322</v>
      </c>
      <c r="H40" s="15">
        <v>45.4</v>
      </c>
      <c r="I40" s="14">
        <v>1440</v>
      </c>
      <c r="J40" s="14">
        <v>675</v>
      </c>
      <c r="K40" s="15">
        <v>46.9</v>
      </c>
      <c r="L40" s="11">
        <v>6260</v>
      </c>
      <c r="M40" s="12">
        <v>2567</v>
      </c>
      <c r="N40" s="15">
        <v>41.006389776357828</v>
      </c>
    </row>
    <row r="41" spans="2:18" s="51" customFormat="1" ht="16.5" thickBot="1" x14ac:dyDescent="0.3">
      <c r="B41" s="53" t="s">
        <v>74</v>
      </c>
      <c r="C41" s="54">
        <f>SUM(C27:C40)</f>
        <v>653217</v>
      </c>
      <c r="D41" s="55">
        <f>SUM(D27:D40)</f>
        <v>447771</v>
      </c>
      <c r="E41" s="56">
        <f>D41/C41*100</f>
        <v>68.548583395716889</v>
      </c>
      <c r="F41" s="54">
        <f>SUM(F27:F40)</f>
        <v>375536</v>
      </c>
      <c r="G41" s="55">
        <f>SUM(G27:G40)</f>
        <v>166994</v>
      </c>
      <c r="H41" s="58">
        <f>G41/F41*100</f>
        <v>44.468173490690639</v>
      </c>
      <c r="I41" s="54">
        <f>SUM(I27:I40)</f>
        <v>35235</v>
      </c>
      <c r="J41" s="55">
        <f>SUM(J27:J40)</f>
        <v>15306</v>
      </c>
      <c r="K41" s="58">
        <f>J41/I41*100</f>
        <v>43.439761600681145</v>
      </c>
      <c r="L41" s="54">
        <f>SUM(L27:L40)</f>
        <v>133482</v>
      </c>
      <c r="M41" s="55">
        <f>SUM(M27:M40)</f>
        <v>50931</v>
      </c>
      <c r="N41" s="57">
        <f>M41/L41*100</f>
        <v>38.155706387378075</v>
      </c>
    </row>
    <row r="42" spans="2:18" ht="15.6" x14ac:dyDescent="0.3">
      <c r="B42" s="44" t="s">
        <v>70</v>
      </c>
      <c r="C42" s="84"/>
      <c r="D42" s="85"/>
      <c r="E42" s="86"/>
      <c r="F42" s="84"/>
      <c r="G42" s="85"/>
      <c r="H42" s="86"/>
      <c r="I42" s="81"/>
      <c r="J42" s="82"/>
      <c r="K42" s="83"/>
      <c r="L42" s="81"/>
      <c r="M42" s="82"/>
      <c r="N42" s="83"/>
    </row>
    <row r="43" spans="2:18" ht="15" x14ac:dyDescent="0.3">
      <c r="B43" s="10" t="s">
        <v>13</v>
      </c>
      <c r="C43" s="14">
        <v>61699</v>
      </c>
      <c r="D43" s="14">
        <v>41968</v>
      </c>
      <c r="E43" s="13">
        <v>68</v>
      </c>
      <c r="F43" s="11">
        <v>52172</v>
      </c>
      <c r="G43" s="12">
        <v>23349</v>
      </c>
      <c r="H43" s="15">
        <v>44.8</v>
      </c>
      <c r="I43" s="14">
        <v>5828</v>
      </c>
      <c r="J43" s="14">
        <v>2419</v>
      </c>
      <c r="K43" s="15">
        <v>41.5</v>
      </c>
      <c r="L43" s="11">
        <v>18604</v>
      </c>
      <c r="M43" s="12">
        <v>6198</v>
      </c>
      <c r="N43" s="15">
        <v>33.315416039561384</v>
      </c>
    </row>
    <row r="44" spans="2:18" ht="15" x14ac:dyDescent="0.3">
      <c r="B44" s="10" t="s">
        <v>29</v>
      </c>
      <c r="C44" s="14">
        <v>137074</v>
      </c>
      <c r="D44" s="14">
        <v>86482</v>
      </c>
      <c r="E44" s="13">
        <v>63.1</v>
      </c>
      <c r="F44" s="11">
        <v>64546</v>
      </c>
      <c r="G44" s="12">
        <v>25226</v>
      </c>
      <c r="H44" s="15">
        <v>39.1</v>
      </c>
      <c r="I44" s="14">
        <v>4517</v>
      </c>
      <c r="J44" s="14">
        <v>1562</v>
      </c>
      <c r="K44" s="15">
        <v>34.6</v>
      </c>
      <c r="L44" s="11">
        <v>17812</v>
      </c>
      <c r="M44" s="12">
        <v>5334</v>
      </c>
      <c r="N44" s="15">
        <v>29.946103750280713</v>
      </c>
    </row>
    <row r="45" spans="2:18" ht="15" x14ac:dyDescent="0.3">
      <c r="B45" s="10" t="s">
        <v>37</v>
      </c>
      <c r="C45" s="14">
        <v>203848</v>
      </c>
      <c r="D45" s="14">
        <v>136141</v>
      </c>
      <c r="E45" s="13">
        <v>66.8</v>
      </c>
      <c r="F45" s="11">
        <v>97064</v>
      </c>
      <c r="G45" s="12">
        <v>40965</v>
      </c>
      <c r="H45" s="15">
        <v>42.2</v>
      </c>
      <c r="I45" s="14">
        <v>6226</v>
      </c>
      <c r="J45" s="14">
        <v>2627</v>
      </c>
      <c r="K45" s="15">
        <v>42.2</v>
      </c>
      <c r="L45" s="11">
        <v>27262</v>
      </c>
      <c r="M45" s="12">
        <v>10597</v>
      </c>
      <c r="N45" s="15">
        <v>38.870955909324337</v>
      </c>
    </row>
    <row r="46" spans="2:18" ht="15" x14ac:dyDescent="0.3">
      <c r="B46" s="10" t="s">
        <v>41</v>
      </c>
      <c r="C46" s="14">
        <v>132620</v>
      </c>
      <c r="D46" s="14">
        <v>90018</v>
      </c>
      <c r="E46" s="13">
        <v>67.900000000000006</v>
      </c>
      <c r="F46" s="11">
        <v>59266</v>
      </c>
      <c r="G46" s="12">
        <v>25912</v>
      </c>
      <c r="H46" s="15">
        <v>43.7</v>
      </c>
      <c r="I46" s="14">
        <v>4920</v>
      </c>
      <c r="J46" s="14">
        <v>2057</v>
      </c>
      <c r="K46" s="15">
        <v>41.8</v>
      </c>
      <c r="L46" s="11">
        <v>17758</v>
      </c>
      <c r="M46" s="12">
        <v>7145</v>
      </c>
      <c r="N46" s="15">
        <v>40.235386867890526</v>
      </c>
    </row>
    <row r="47" spans="2:18" ht="15" x14ac:dyDescent="0.3">
      <c r="B47" s="10" t="s">
        <v>42</v>
      </c>
      <c r="C47" s="14">
        <v>66852</v>
      </c>
      <c r="D47" s="14">
        <v>41179</v>
      </c>
      <c r="E47" s="13">
        <v>61.6</v>
      </c>
      <c r="F47" s="11">
        <v>28341</v>
      </c>
      <c r="G47" s="12">
        <v>10966</v>
      </c>
      <c r="H47" s="15">
        <v>38.700000000000003</v>
      </c>
      <c r="I47" s="14">
        <v>1951</v>
      </c>
      <c r="J47" s="14">
        <v>761</v>
      </c>
      <c r="K47" s="15">
        <v>39</v>
      </c>
      <c r="L47" s="11">
        <v>7088</v>
      </c>
      <c r="M47" s="12">
        <v>2349</v>
      </c>
      <c r="N47" s="15">
        <v>33.140519187358919</v>
      </c>
    </row>
    <row r="48" spans="2:18" ht="15" x14ac:dyDescent="0.3">
      <c r="B48" s="10" t="s">
        <v>35</v>
      </c>
      <c r="C48" s="14">
        <v>36700</v>
      </c>
      <c r="D48" s="14">
        <v>26542</v>
      </c>
      <c r="E48" s="13">
        <v>72.3</v>
      </c>
      <c r="F48" s="11">
        <v>17546</v>
      </c>
      <c r="G48" s="12">
        <v>8309</v>
      </c>
      <c r="H48" s="15">
        <v>47.4</v>
      </c>
      <c r="I48" s="14">
        <v>1534</v>
      </c>
      <c r="J48" s="14">
        <v>683</v>
      </c>
      <c r="K48" s="15">
        <v>44.5</v>
      </c>
      <c r="L48" s="11">
        <v>7357</v>
      </c>
      <c r="M48" s="12">
        <v>3326</v>
      </c>
      <c r="N48" s="15">
        <v>45.208644828054915</v>
      </c>
    </row>
    <row r="49" spans="2:14" ht="15.6" thickBot="1" x14ac:dyDescent="0.35">
      <c r="B49" s="10" t="s">
        <v>44</v>
      </c>
      <c r="C49" s="14">
        <v>48912</v>
      </c>
      <c r="D49" s="14">
        <v>35961</v>
      </c>
      <c r="E49" s="13">
        <v>73.5</v>
      </c>
      <c r="F49" s="11">
        <v>29218</v>
      </c>
      <c r="G49" s="12">
        <v>14888</v>
      </c>
      <c r="H49" s="15">
        <v>51</v>
      </c>
      <c r="I49" s="14">
        <v>2631</v>
      </c>
      <c r="J49" s="14">
        <v>1379</v>
      </c>
      <c r="K49" s="15">
        <v>52.4</v>
      </c>
      <c r="L49" s="11">
        <v>9323</v>
      </c>
      <c r="M49" s="12">
        <v>4347</v>
      </c>
      <c r="N49" s="15">
        <v>46.626622331867424</v>
      </c>
    </row>
    <row r="50" spans="2:14" s="51" customFormat="1" ht="16.2" thickBot="1" x14ac:dyDescent="0.35">
      <c r="B50" s="53" t="s">
        <v>74</v>
      </c>
      <c r="C50" s="54">
        <f>SUM(C43:C49)</f>
        <v>687705</v>
      </c>
      <c r="D50" s="55">
        <f>SUM(D43:D49)</f>
        <v>458291</v>
      </c>
      <c r="E50" s="56">
        <f>D50/C50*100</f>
        <v>66.640638064286279</v>
      </c>
      <c r="F50" s="54">
        <f>SUM(F43:F49)</f>
        <v>348153</v>
      </c>
      <c r="G50" s="55">
        <f>SUM(G43:G49)</f>
        <v>149615</v>
      </c>
      <c r="H50" s="58">
        <f>G50/F50*100</f>
        <v>42.973922384698682</v>
      </c>
      <c r="I50" s="54">
        <f>SUM(I43:I49)</f>
        <v>27607</v>
      </c>
      <c r="J50" s="55">
        <f>SUM(J43:J49)</f>
        <v>11488</v>
      </c>
      <c r="K50" s="58">
        <f>J50/I50*100</f>
        <v>41.612634476763141</v>
      </c>
      <c r="L50" s="54">
        <f>SUM(L43:L49)</f>
        <v>105204</v>
      </c>
      <c r="M50" s="55">
        <f>SUM(M43:M49)</f>
        <v>39296</v>
      </c>
      <c r="N50" s="57">
        <f>M50/L50*100</f>
        <v>37.352191931865711</v>
      </c>
    </row>
    <row r="51" spans="2:14" ht="15.6" x14ac:dyDescent="0.3">
      <c r="B51" s="44" t="s">
        <v>69</v>
      </c>
      <c r="C51" s="84"/>
      <c r="D51" s="85"/>
      <c r="E51" s="86"/>
      <c r="F51" s="84"/>
      <c r="G51" s="85"/>
      <c r="H51" s="86"/>
      <c r="I51" s="81"/>
      <c r="J51" s="82"/>
      <c r="K51" s="83"/>
      <c r="L51" s="81"/>
      <c r="M51" s="82"/>
      <c r="N51" s="83"/>
    </row>
    <row r="52" spans="2:14" ht="15" x14ac:dyDescent="0.3">
      <c r="B52" s="10" t="s">
        <v>19</v>
      </c>
      <c r="C52" s="14">
        <v>187653</v>
      </c>
      <c r="D52" s="14">
        <v>124405</v>
      </c>
      <c r="E52" s="13">
        <v>66.3</v>
      </c>
      <c r="F52" s="11">
        <v>79495</v>
      </c>
      <c r="G52" s="12">
        <v>33540</v>
      </c>
      <c r="H52" s="15">
        <v>42.2</v>
      </c>
      <c r="I52" s="14">
        <v>5612</v>
      </c>
      <c r="J52" s="14">
        <v>2338</v>
      </c>
      <c r="K52" s="15">
        <v>41.7</v>
      </c>
      <c r="L52" s="11">
        <v>23387</v>
      </c>
      <c r="M52" s="12">
        <v>8412</v>
      </c>
      <c r="N52" s="15">
        <v>35.968700560140249</v>
      </c>
    </row>
    <row r="53" spans="2:14" ht="15" x14ac:dyDescent="0.3">
      <c r="B53" s="10" t="s">
        <v>22</v>
      </c>
      <c r="C53" s="14">
        <v>41432</v>
      </c>
      <c r="D53" s="14">
        <v>29217</v>
      </c>
      <c r="E53" s="13">
        <v>70.5</v>
      </c>
      <c r="F53" s="11">
        <v>20810</v>
      </c>
      <c r="G53" s="12">
        <v>9707</v>
      </c>
      <c r="H53" s="15">
        <v>46.6</v>
      </c>
      <c r="I53" s="14">
        <v>1524</v>
      </c>
      <c r="J53" s="14">
        <v>716</v>
      </c>
      <c r="K53" s="15">
        <v>47</v>
      </c>
      <c r="L53" s="11">
        <v>6163</v>
      </c>
      <c r="M53" s="12">
        <v>2505</v>
      </c>
      <c r="N53" s="15">
        <v>40.645789388284925</v>
      </c>
    </row>
    <row r="54" spans="2:14" ht="15" x14ac:dyDescent="0.3">
      <c r="B54" s="10" t="s">
        <v>28</v>
      </c>
      <c r="C54" s="14">
        <v>35689</v>
      </c>
      <c r="D54" s="14">
        <v>21397</v>
      </c>
      <c r="E54" s="13">
        <v>60</v>
      </c>
      <c r="F54" s="11">
        <v>13672</v>
      </c>
      <c r="G54" s="12">
        <v>5030</v>
      </c>
      <c r="H54" s="15">
        <v>36.799999999999997</v>
      </c>
      <c r="I54" s="14">
        <v>689</v>
      </c>
      <c r="J54" s="14">
        <v>190</v>
      </c>
      <c r="K54" s="15">
        <v>27.6</v>
      </c>
      <c r="L54" s="11">
        <v>2046</v>
      </c>
      <c r="M54" s="12">
        <v>616</v>
      </c>
      <c r="N54" s="15">
        <v>30.107526881720432</v>
      </c>
    </row>
    <row r="55" spans="2:14" ht="15" x14ac:dyDescent="0.3">
      <c r="B55" s="16" t="s">
        <v>33</v>
      </c>
      <c r="C55" s="14">
        <v>34097</v>
      </c>
      <c r="D55" s="14">
        <v>23164</v>
      </c>
      <c r="E55" s="13">
        <v>67.900000000000006</v>
      </c>
      <c r="F55" s="11">
        <v>19605</v>
      </c>
      <c r="G55" s="12">
        <v>8940</v>
      </c>
      <c r="H55" s="15">
        <v>45.6</v>
      </c>
      <c r="I55" s="14">
        <v>1935</v>
      </c>
      <c r="J55" s="14">
        <v>927</v>
      </c>
      <c r="K55" s="15">
        <v>47.9</v>
      </c>
      <c r="L55" s="11">
        <v>8613</v>
      </c>
      <c r="M55" s="12">
        <v>3461</v>
      </c>
      <c r="N55" s="15">
        <v>40.183443631719499</v>
      </c>
    </row>
    <row r="56" spans="2:14" ht="15" x14ac:dyDescent="0.3">
      <c r="B56" s="10" t="s">
        <v>34</v>
      </c>
      <c r="C56" s="14">
        <v>38890</v>
      </c>
      <c r="D56" s="14">
        <v>26046</v>
      </c>
      <c r="E56" s="13">
        <v>67</v>
      </c>
      <c r="F56" s="11">
        <v>23115</v>
      </c>
      <c r="G56" s="12">
        <v>9930</v>
      </c>
      <c r="H56" s="15">
        <v>43</v>
      </c>
      <c r="I56" s="14">
        <v>2337</v>
      </c>
      <c r="J56" s="14">
        <v>1013</v>
      </c>
      <c r="K56" s="15">
        <v>43.3</v>
      </c>
      <c r="L56" s="11">
        <v>8465</v>
      </c>
      <c r="M56" s="12">
        <v>2772</v>
      </c>
      <c r="N56" s="15">
        <v>32.74660366213822</v>
      </c>
    </row>
    <row r="57" spans="2:14" ht="15" x14ac:dyDescent="0.3">
      <c r="B57" s="10" t="s">
        <v>39</v>
      </c>
      <c r="C57" s="14">
        <v>32511</v>
      </c>
      <c r="D57" s="14">
        <v>22349</v>
      </c>
      <c r="E57" s="13">
        <v>68.7</v>
      </c>
      <c r="F57" s="11">
        <v>24342</v>
      </c>
      <c r="G57" s="12">
        <v>10821</v>
      </c>
      <c r="H57" s="15">
        <v>44.5</v>
      </c>
      <c r="I57" s="14">
        <v>1849</v>
      </c>
      <c r="J57" s="14">
        <v>969</v>
      </c>
      <c r="K57" s="15">
        <v>52.4</v>
      </c>
      <c r="L57" s="11">
        <v>8195</v>
      </c>
      <c r="M57" s="12">
        <v>2634</v>
      </c>
      <c r="N57" s="15">
        <v>32.141549725442346</v>
      </c>
    </row>
    <row r="58" spans="2:14" ht="15" x14ac:dyDescent="0.3">
      <c r="B58" s="10" t="s">
        <v>43</v>
      </c>
      <c r="C58" s="14">
        <v>45490</v>
      </c>
      <c r="D58" s="14">
        <v>32708</v>
      </c>
      <c r="E58" s="13">
        <v>71.900000000000006</v>
      </c>
      <c r="F58" s="11">
        <v>21690</v>
      </c>
      <c r="G58" s="12">
        <v>10799</v>
      </c>
      <c r="H58" s="15">
        <v>49.8</v>
      </c>
      <c r="I58" s="14">
        <v>1588</v>
      </c>
      <c r="J58" s="14">
        <v>805</v>
      </c>
      <c r="K58" s="15">
        <v>50.7</v>
      </c>
      <c r="L58" s="11">
        <v>7094</v>
      </c>
      <c r="M58" s="12">
        <v>2681</v>
      </c>
      <c r="N58" s="15">
        <v>37.792500704820974</v>
      </c>
    </row>
    <row r="59" spans="2:14" ht="15" x14ac:dyDescent="0.3">
      <c r="B59" s="10" t="s">
        <v>47</v>
      </c>
      <c r="C59" s="14">
        <v>36396</v>
      </c>
      <c r="D59" s="14">
        <v>25018</v>
      </c>
      <c r="E59" s="13">
        <v>68.7</v>
      </c>
      <c r="F59" s="11">
        <v>28759</v>
      </c>
      <c r="G59" s="12">
        <v>12765</v>
      </c>
      <c r="H59" s="15">
        <v>44.4</v>
      </c>
      <c r="I59" s="14">
        <v>2728</v>
      </c>
      <c r="J59" s="14">
        <v>1092</v>
      </c>
      <c r="K59" s="15">
        <v>40</v>
      </c>
      <c r="L59" s="11">
        <v>9994</v>
      </c>
      <c r="M59" s="12">
        <v>2922</v>
      </c>
      <c r="N59" s="15">
        <v>29.237542525515309</v>
      </c>
    </row>
    <row r="60" spans="2:14" ht="15.6" thickBot="1" x14ac:dyDescent="0.35">
      <c r="B60" s="10" t="s">
        <v>53</v>
      </c>
      <c r="C60" s="14">
        <v>119168</v>
      </c>
      <c r="D60" s="14">
        <v>83240</v>
      </c>
      <c r="E60" s="13">
        <v>69.900000000000006</v>
      </c>
      <c r="F60" s="11">
        <v>50507</v>
      </c>
      <c r="G60" s="12">
        <v>23907</v>
      </c>
      <c r="H60" s="15">
        <v>47.3</v>
      </c>
      <c r="I60" s="14">
        <v>4190</v>
      </c>
      <c r="J60" s="14">
        <v>1939</v>
      </c>
      <c r="K60" s="15">
        <v>46.3</v>
      </c>
      <c r="L60" s="11">
        <v>17773</v>
      </c>
      <c r="M60" s="12">
        <v>7430</v>
      </c>
      <c r="N60" s="15">
        <v>41.804985089742871</v>
      </c>
    </row>
    <row r="61" spans="2:14" s="51" customFormat="1" ht="16.2" thickBot="1" x14ac:dyDescent="0.35">
      <c r="B61" s="53" t="s">
        <v>74</v>
      </c>
      <c r="C61" s="54">
        <f>SUM(C52:C60)</f>
        <v>571326</v>
      </c>
      <c r="D61" s="55">
        <f>SUM(D52:D60)</f>
        <v>387544</v>
      </c>
      <c r="E61" s="56">
        <f>D61/C61*100</f>
        <v>67.832375911476106</v>
      </c>
      <c r="F61" s="54">
        <f>SUM(F52:F60)</f>
        <v>281995</v>
      </c>
      <c r="G61" s="55">
        <f>SUM(G52:G60)</f>
        <v>125439</v>
      </c>
      <c r="H61" s="58">
        <f>G61/F61*100</f>
        <v>44.482703594035357</v>
      </c>
      <c r="I61" s="54">
        <f>SUM(I52:I60)</f>
        <v>22452</v>
      </c>
      <c r="J61" s="55">
        <f>SUM(J52:J60)</f>
        <v>9989</v>
      </c>
      <c r="K61" s="58">
        <f>J61/I61*100</f>
        <v>44.490468555139856</v>
      </c>
      <c r="L61" s="59">
        <f>SUM(L52:L60)</f>
        <v>91730</v>
      </c>
      <c r="M61" s="60">
        <f>SUM(M52:M60)</f>
        <v>33433</v>
      </c>
      <c r="N61" s="61">
        <f>M61/L61*100</f>
        <v>36.447181947018429</v>
      </c>
    </row>
    <row r="62" spans="2:14" ht="18" thickBot="1" x14ac:dyDescent="0.35">
      <c r="B62" s="17" t="s">
        <v>58</v>
      </c>
      <c r="C62" s="19">
        <v>2832264</v>
      </c>
      <c r="D62" s="20">
        <v>1879730</v>
      </c>
      <c r="E62" s="18">
        <v>66.368460002316169</v>
      </c>
      <c r="F62" s="19">
        <v>1441545</v>
      </c>
      <c r="G62" s="20">
        <v>619758</v>
      </c>
      <c r="H62" s="21">
        <v>42.992622498777358</v>
      </c>
      <c r="I62" s="22">
        <v>124602</v>
      </c>
      <c r="J62" s="20">
        <v>52320</v>
      </c>
      <c r="K62" s="18">
        <v>41.989695189483314</v>
      </c>
      <c r="L62" s="65">
        <v>490673</v>
      </c>
      <c r="M62" s="66">
        <v>173358</v>
      </c>
      <c r="N62" s="67">
        <v>35.33065809612512</v>
      </c>
    </row>
    <row r="63" spans="2:14" ht="18" thickBot="1" x14ac:dyDescent="0.35">
      <c r="B63" s="17" t="s">
        <v>59</v>
      </c>
      <c r="C63" s="19">
        <v>9725557</v>
      </c>
      <c r="D63" s="20">
        <v>6489161</v>
      </c>
      <c r="E63" s="18">
        <v>66.7</v>
      </c>
      <c r="F63" s="19">
        <v>5830871</v>
      </c>
      <c r="G63" s="20">
        <v>2534855</v>
      </c>
      <c r="H63" s="21">
        <v>43.5</v>
      </c>
      <c r="I63" s="22">
        <v>529862</v>
      </c>
      <c r="J63" s="20">
        <v>219771</v>
      </c>
      <c r="K63" s="18">
        <v>41.5</v>
      </c>
      <c r="L63" s="62">
        <v>2010007</v>
      </c>
      <c r="M63" s="63">
        <v>657754</v>
      </c>
      <c r="N63" s="64">
        <v>32.723965637930611</v>
      </c>
    </row>
    <row r="66" spans="3:3" x14ac:dyDescent="0.3">
      <c r="C66" s="49"/>
    </row>
    <row r="68" spans="3:3" x14ac:dyDescent="0.3">
      <c r="C68" s="49"/>
    </row>
    <row r="69" spans="3:3" x14ac:dyDescent="0.3">
      <c r="C69" s="49"/>
    </row>
    <row r="70" spans="3:3" x14ac:dyDescent="0.3">
      <c r="C70" s="49"/>
    </row>
    <row r="71" spans="3:3" x14ac:dyDescent="0.3">
      <c r="C71" s="49"/>
    </row>
  </sheetData>
  <sortState ref="A4:N53">
    <sortCondition ref="A4:A53"/>
  </sortState>
  <mergeCells count="21">
    <mergeCell ref="L2:N2"/>
    <mergeCell ref="B2:B3"/>
    <mergeCell ref="C2:E2"/>
    <mergeCell ref="F2:H2"/>
    <mergeCell ref="I2:K2"/>
    <mergeCell ref="L51:N51"/>
    <mergeCell ref="I51:K51"/>
    <mergeCell ref="F51:H51"/>
    <mergeCell ref="C51:E51"/>
    <mergeCell ref="L42:N42"/>
    <mergeCell ref="I42:K42"/>
    <mergeCell ref="F42:H42"/>
    <mergeCell ref="C42:E42"/>
    <mergeCell ref="L26:N26"/>
    <mergeCell ref="I26:K26"/>
    <mergeCell ref="F26:H26"/>
    <mergeCell ref="C26:E26"/>
    <mergeCell ref="L4:N4"/>
    <mergeCell ref="I4:K4"/>
    <mergeCell ref="F4:H4"/>
    <mergeCell ref="C4:E4"/>
  </mergeCells>
  <conditionalFormatting sqref="C62:K63 C5:N24 C52:N60 C27:N40 C43:N49">
    <cfRule type="cellIs" dxfId="10" priority="17" operator="lessThan">
      <formula>5</formula>
    </cfRule>
  </conditionalFormatting>
  <conditionalFormatting sqref="B5:K24 B52:K60 B27:K40 B43:K49">
    <cfRule type="expression" dxfId="9" priority="16">
      <formula>MOD(ROW(),2)=0</formula>
    </cfRule>
  </conditionalFormatting>
  <conditionalFormatting sqref="L5:N24 L52:N60 L27:N40 L43:N49">
    <cfRule type="expression" dxfId="8" priority="15">
      <formula>MOD(ROW(),2)=0</formula>
    </cfRule>
  </conditionalFormatting>
  <conditionalFormatting sqref="L63:N63">
    <cfRule type="cellIs" dxfId="7" priority="14" operator="lessThan">
      <formula>5</formula>
    </cfRule>
  </conditionalFormatting>
  <conditionalFormatting sqref="L62:N62">
    <cfRule type="cellIs" dxfId="6" priority="13" operator="less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63"/>
  <sheetViews>
    <sheetView zoomScale="70" zoomScaleNormal="70" workbookViewId="0">
      <selection activeCell="C25" activeCellId="3" sqref="C61 C50 C41 C25"/>
    </sheetView>
  </sheetViews>
  <sheetFormatPr defaultRowHeight="14.4" x14ac:dyDescent="0.3"/>
  <cols>
    <col min="1" max="1" width="4" customWidth="1"/>
    <col min="2" max="2" width="59.109375" bestFit="1" customWidth="1"/>
    <col min="3" max="3" width="12.88671875" customWidth="1"/>
    <col min="4" max="4" width="12.6640625" customWidth="1"/>
    <col min="5" max="5" width="10.6640625" customWidth="1"/>
    <col min="6" max="6" width="13" customWidth="1"/>
    <col min="7" max="7" width="12.88671875" customWidth="1"/>
    <col min="8" max="11" width="10.6640625" customWidth="1"/>
    <col min="12" max="12" width="12.6640625" customWidth="1"/>
    <col min="13" max="14" width="10.6640625" customWidth="1"/>
  </cols>
  <sheetData>
    <row r="1" spans="2:14" ht="15" thickBot="1" x14ac:dyDescent="0.35">
      <c r="B1" s="45" t="s">
        <v>72</v>
      </c>
    </row>
    <row r="2" spans="2:14" ht="52.5" customHeight="1" thickBot="1" x14ac:dyDescent="0.35">
      <c r="B2" s="90" t="s">
        <v>0</v>
      </c>
      <c r="C2" s="92" t="s">
        <v>1</v>
      </c>
      <c r="D2" s="93"/>
      <c r="E2" s="94"/>
      <c r="F2" s="92" t="s">
        <v>2</v>
      </c>
      <c r="G2" s="93"/>
      <c r="H2" s="94"/>
      <c r="I2" s="93" t="s">
        <v>3</v>
      </c>
      <c r="J2" s="93"/>
      <c r="K2" s="94"/>
      <c r="L2" s="87" t="s">
        <v>4</v>
      </c>
      <c r="M2" s="88"/>
      <c r="N2" s="89"/>
    </row>
    <row r="3" spans="2:14" ht="79.5" customHeight="1" thickBot="1" x14ac:dyDescent="0.35">
      <c r="B3" s="91"/>
      <c r="C3" s="2" t="s">
        <v>5</v>
      </c>
      <c r="D3" s="3" t="s">
        <v>6</v>
      </c>
      <c r="E3" s="4" t="s">
        <v>7</v>
      </c>
      <c r="F3" s="2" t="s">
        <v>5</v>
      </c>
      <c r="G3" s="3" t="s">
        <v>6</v>
      </c>
      <c r="H3" s="4" t="s">
        <v>7</v>
      </c>
      <c r="I3" s="5" t="s">
        <v>5</v>
      </c>
      <c r="J3" s="6" t="s">
        <v>6</v>
      </c>
      <c r="K3" s="4" t="s">
        <v>7</v>
      </c>
      <c r="L3" s="7" t="s">
        <v>5</v>
      </c>
      <c r="M3" s="8" t="s">
        <v>6</v>
      </c>
      <c r="N3" s="9" t="s">
        <v>7</v>
      </c>
    </row>
    <row r="4" spans="2:14" ht="15.75" x14ac:dyDescent="0.25">
      <c r="B4" s="44" t="s">
        <v>67</v>
      </c>
      <c r="C4" s="84"/>
      <c r="D4" s="85"/>
      <c r="E4" s="86"/>
      <c r="F4" s="84"/>
      <c r="G4" s="85"/>
      <c r="H4" s="86"/>
      <c r="I4" s="81"/>
      <c r="J4" s="82"/>
      <c r="K4" s="83"/>
      <c r="L4" s="81"/>
      <c r="M4" s="82"/>
      <c r="N4" s="83"/>
    </row>
    <row r="5" spans="2:14" ht="15" x14ac:dyDescent="0.25">
      <c r="B5" s="10" t="s">
        <v>8</v>
      </c>
      <c r="C5" s="14">
        <v>24048</v>
      </c>
      <c r="D5" s="14">
        <v>16172</v>
      </c>
      <c r="E5" s="13">
        <v>67.2</v>
      </c>
      <c r="F5" s="11">
        <v>14302</v>
      </c>
      <c r="G5" s="12">
        <v>5643</v>
      </c>
      <c r="H5" s="15">
        <v>39.5</v>
      </c>
      <c r="I5" s="14">
        <v>1283</v>
      </c>
      <c r="J5" s="14">
        <v>470</v>
      </c>
      <c r="K5" s="15">
        <v>36.6</v>
      </c>
      <c r="L5" s="11">
        <v>4918</v>
      </c>
      <c r="M5" s="12">
        <v>1577</v>
      </c>
      <c r="N5" s="15">
        <v>32.065880439202928</v>
      </c>
    </row>
    <row r="6" spans="2:14" ht="15" x14ac:dyDescent="0.3">
      <c r="B6" s="10" t="s">
        <v>12</v>
      </c>
      <c r="C6" s="14">
        <v>41030</v>
      </c>
      <c r="D6" s="14">
        <v>24802</v>
      </c>
      <c r="E6" s="13">
        <v>60.4</v>
      </c>
      <c r="F6" s="11">
        <v>32821</v>
      </c>
      <c r="G6" s="12">
        <v>11411</v>
      </c>
      <c r="H6" s="15">
        <v>34.799999999999997</v>
      </c>
      <c r="I6" s="14">
        <v>2956</v>
      </c>
      <c r="J6" s="14">
        <v>941</v>
      </c>
      <c r="K6" s="15">
        <v>31.8</v>
      </c>
      <c r="L6" s="11">
        <v>9256</v>
      </c>
      <c r="M6" s="12">
        <v>1963</v>
      </c>
      <c r="N6" s="15">
        <v>21.207865168539325</v>
      </c>
    </row>
    <row r="7" spans="2:14" ht="15" x14ac:dyDescent="0.3">
      <c r="B7" s="10" t="s">
        <v>14</v>
      </c>
      <c r="C7" s="14">
        <v>44828</v>
      </c>
      <c r="D7" s="14">
        <v>29515</v>
      </c>
      <c r="E7" s="13">
        <v>65.8</v>
      </c>
      <c r="F7" s="11">
        <v>29317</v>
      </c>
      <c r="G7" s="12">
        <v>8517</v>
      </c>
      <c r="H7" s="15">
        <v>29.1</v>
      </c>
      <c r="I7" s="14">
        <v>1645</v>
      </c>
      <c r="J7" s="14">
        <v>636</v>
      </c>
      <c r="K7" s="15">
        <v>38.700000000000003</v>
      </c>
      <c r="L7" s="11">
        <v>6349</v>
      </c>
      <c r="M7" s="12">
        <v>1864</v>
      </c>
      <c r="N7" s="15">
        <v>29.358954166010399</v>
      </c>
    </row>
    <row r="8" spans="2:14" ht="15" x14ac:dyDescent="0.3">
      <c r="B8" s="10" t="s">
        <v>16</v>
      </c>
      <c r="C8" s="14">
        <v>126719</v>
      </c>
      <c r="D8" s="14">
        <v>84645</v>
      </c>
      <c r="E8" s="13">
        <v>66.8</v>
      </c>
      <c r="F8" s="11">
        <v>54818</v>
      </c>
      <c r="G8" s="12">
        <v>20686</v>
      </c>
      <c r="H8" s="15">
        <v>37.700000000000003</v>
      </c>
      <c r="I8" s="14">
        <v>3856</v>
      </c>
      <c r="J8" s="14">
        <v>1346</v>
      </c>
      <c r="K8" s="15">
        <v>34.9</v>
      </c>
      <c r="L8" s="11">
        <v>15746</v>
      </c>
      <c r="M8" s="12">
        <v>5347</v>
      </c>
      <c r="N8" s="15">
        <v>33.957830560142263</v>
      </c>
    </row>
    <row r="9" spans="2:14" ht="15" x14ac:dyDescent="0.3">
      <c r="B9" s="10" t="s">
        <v>17</v>
      </c>
      <c r="C9" s="14">
        <v>16744</v>
      </c>
      <c r="D9" s="14">
        <v>10384</v>
      </c>
      <c r="E9" s="13">
        <v>62</v>
      </c>
      <c r="F9" s="11">
        <v>14917</v>
      </c>
      <c r="G9" s="12">
        <v>4874</v>
      </c>
      <c r="H9" s="15">
        <v>32.700000000000003</v>
      </c>
      <c r="I9" s="14">
        <v>1505</v>
      </c>
      <c r="J9" s="14">
        <v>543</v>
      </c>
      <c r="K9" s="15">
        <v>36.1</v>
      </c>
      <c r="L9" s="11">
        <v>4877</v>
      </c>
      <c r="M9" s="12">
        <v>1103</v>
      </c>
      <c r="N9" s="15">
        <v>22.616362517941358</v>
      </c>
    </row>
    <row r="10" spans="2:14" ht="15" x14ac:dyDescent="0.3">
      <c r="B10" s="16" t="s">
        <v>18</v>
      </c>
      <c r="C10" s="14">
        <v>45235</v>
      </c>
      <c r="D10" s="14">
        <v>27918</v>
      </c>
      <c r="E10" s="13">
        <v>61.7</v>
      </c>
      <c r="F10" s="11">
        <v>26757</v>
      </c>
      <c r="G10" s="12">
        <v>9868</v>
      </c>
      <c r="H10" s="15">
        <v>36.9</v>
      </c>
      <c r="I10" s="14">
        <v>2018</v>
      </c>
      <c r="J10" s="14">
        <v>647</v>
      </c>
      <c r="K10" s="15">
        <v>32.1</v>
      </c>
      <c r="L10" s="11">
        <v>9923</v>
      </c>
      <c r="M10" s="12">
        <v>2248</v>
      </c>
      <c r="N10" s="15">
        <v>22.654439181699082</v>
      </c>
    </row>
    <row r="11" spans="2:14" ht="15" x14ac:dyDescent="0.3">
      <c r="B11" s="10" t="s">
        <v>20</v>
      </c>
      <c r="C11" s="14">
        <v>31603</v>
      </c>
      <c r="D11" s="14">
        <v>19499</v>
      </c>
      <c r="E11" s="13">
        <v>61.7</v>
      </c>
      <c r="F11" s="11">
        <v>19156</v>
      </c>
      <c r="G11" s="12">
        <v>6836</v>
      </c>
      <c r="H11" s="15">
        <v>35.700000000000003</v>
      </c>
      <c r="I11" s="14">
        <v>2188</v>
      </c>
      <c r="J11" s="14">
        <v>860</v>
      </c>
      <c r="K11" s="15">
        <v>39.299999999999997</v>
      </c>
      <c r="L11" s="11">
        <v>7245</v>
      </c>
      <c r="M11" s="12">
        <v>2023</v>
      </c>
      <c r="N11" s="15">
        <v>27.922705314009661</v>
      </c>
    </row>
    <row r="12" spans="2:14" ht="15" x14ac:dyDescent="0.3">
      <c r="B12" s="16" t="s">
        <v>21</v>
      </c>
      <c r="C12" s="14">
        <v>50531</v>
      </c>
      <c r="D12" s="14">
        <v>34380</v>
      </c>
      <c r="E12" s="13">
        <v>68</v>
      </c>
      <c r="F12" s="11">
        <v>20658</v>
      </c>
      <c r="G12" s="12">
        <v>8400</v>
      </c>
      <c r="H12" s="15">
        <v>40.700000000000003</v>
      </c>
      <c r="I12" s="14">
        <v>1479</v>
      </c>
      <c r="J12" s="14">
        <v>539</v>
      </c>
      <c r="K12" s="15">
        <v>36.4</v>
      </c>
      <c r="L12" s="11">
        <v>6219</v>
      </c>
      <c r="M12" s="12">
        <v>1701</v>
      </c>
      <c r="N12" s="15">
        <v>27.35166425470333</v>
      </c>
    </row>
    <row r="13" spans="2:14" ht="15" x14ac:dyDescent="0.3">
      <c r="B13" s="10" t="s">
        <v>24</v>
      </c>
      <c r="C13" s="14">
        <v>41430</v>
      </c>
      <c r="D13" s="14">
        <v>27627</v>
      </c>
      <c r="E13" s="13">
        <v>66.7</v>
      </c>
      <c r="F13" s="11">
        <v>20853</v>
      </c>
      <c r="G13" s="12">
        <v>8189</v>
      </c>
      <c r="H13" s="15">
        <v>39.299999999999997</v>
      </c>
      <c r="I13" s="14">
        <v>2119</v>
      </c>
      <c r="J13" s="14">
        <v>879</v>
      </c>
      <c r="K13" s="15">
        <v>41.5</v>
      </c>
      <c r="L13" s="11">
        <v>7554</v>
      </c>
      <c r="M13" s="12">
        <v>2795</v>
      </c>
      <c r="N13" s="15">
        <v>37.000264760391843</v>
      </c>
    </row>
    <row r="14" spans="2:14" ht="15" x14ac:dyDescent="0.3">
      <c r="B14" s="10" t="s">
        <v>25</v>
      </c>
      <c r="C14" s="14">
        <v>47366</v>
      </c>
      <c r="D14" s="14">
        <v>31006</v>
      </c>
      <c r="E14" s="13">
        <v>65.5</v>
      </c>
      <c r="F14" s="11">
        <v>21495</v>
      </c>
      <c r="G14" s="12">
        <v>8788</v>
      </c>
      <c r="H14" s="15">
        <v>40.9</v>
      </c>
      <c r="I14" s="14">
        <v>1517</v>
      </c>
      <c r="J14" s="14">
        <v>503</v>
      </c>
      <c r="K14" s="15">
        <v>33.200000000000003</v>
      </c>
      <c r="L14" s="11">
        <v>6129</v>
      </c>
      <c r="M14" s="12">
        <v>1303</v>
      </c>
      <c r="N14" s="15">
        <v>21.259585576766192</v>
      </c>
    </row>
    <row r="15" spans="2:14" ht="15" x14ac:dyDescent="0.3">
      <c r="B15" s="10" t="s">
        <v>26</v>
      </c>
      <c r="C15" s="14">
        <v>38463</v>
      </c>
      <c r="D15" s="14">
        <v>24007</v>
      </c>
      <c r="E15" s="13">
        <v>62.4</v>
      </c>
      <c r="F15" s="11">
        <v>17780</v>
      </c>
      <c r="G15" s="12">
        <v>6395</v>
      </c>
      <c r="H15" s="15">
        <v>36</v>
      </c>
      <c r="I15" s="14">
        <v>1234</v>
      </c>
      <c r="J15" s="14">
        <v>498</v>
      </c>
      <c r="K15" s="15">
        <v>40.4</v>
      </c>
      <c r="L15" s="11">
        <v>5368</v>
      </c>
      <c r="M15" s="12">
        <v>1210</v>
      </c>
      <c r="N15" s="15">
        <v>22.540983606557376</v>
      </c>
    </row>
    <row r="16" spans="2:14" ht="15" x14ac:dyDescent="0.3">
      <c r="B16" s="10" t="s">
        <v>27</v>
      </c>
      <c r="C16" s="14">
        <v>46531</v>
      </c>
      <c r="D16" s="14">
        <v>31225</v>
      </c>
      <c r="E16" s="13">
        <v>67.099999999999994</v>
      </c>
      <c r="F16" s="11">
        <v>25079</v>
      </c>
      <c r="G16" s="12">
        <v>9210</v>
      </c>
      <c r="H16" s="15">
        <v>36.700000000000003</v>
      </c>
      <c r="I16" s="14">
        <v>2357</v>
      </c>
      <c r="J16" s="14">
        <v>921</v>
      </c>
      <c r="K16" s="15">
        <v>39.1</v>
      </c>
      <c r="L16" s="11">
        <v>8297</v>
      </c>
      <c r="M16" s="12">
        <v>3109</v>
      </c>
      <c r="N16" s="15">
        <v>37.471375195853923</v>
      </c>
    </row>
    <row r="17" spans="2:14" ht="15" x14ac:dyDescent="0.3">
      <c r="B17" s="10" t="s">
        <v>30</v>
      </c>
      <c r="C17" s="14">
        <v>47394</v>
      </c>
      <c r="D17" s="14">
        <v>31255</v>
      </c>
      <c r="E17" s="13">
        <v>65.900000000000006</v>
      </c>
      <c r="F17" s="11">
        <v>33149</v>
      </c>
      <c r="G17" s="12">
        <v>12760</v>
      </c>
      <c r="H17" s="15">
        <v>38.5</v>
      </c>
      <c r="I17" s="14">
        <v>2351</v>
      </c>
      <c r="J17" s="14">
        <v>918</v>
      </c>
      <c r="K17" s="15">
        <v>39</v>
      </c>
      <c r="L17" s="11">
        <v>11943</v>
      </c>
      <c r="M17" s="12">
        <v>3227</v>
      </c>
      <c r="N17" s="15">
        <v>27.020011722347821</v>
      </c>
    </row>
    <row r="18" spans="2:14" ht="15" x14ac:dyDescent="0.3">
      <c r="B18" s="10" t="s">
        <v>36</v>
      </c>
      <c r="C18" s="14">
        <v>63044</v>
      </c>
      <c r="D18" s="14">
        <v>38698</v>
      </c>
      <c r="E18" s="13">
        <v>61.4</v>
      </c>
      <c r="F18" s="11">
        <v>34846</v>
      </c>
      <c r="G18" s="12">
        <v>12294</v>
      </c>
      <c r="H18" s="15">
        <v>35.299999999999997</v>
      </c>
      <c r="I18" s="14">
        <v>4449</v>
      </c>
      <c r="J18" s="14">
        <v>1559</v>
      </c>
      <c r="K18" s="15">
        <v>35</v>
      </c>
      <c r="L18" s="11">
        <v>14539</v>
      </c>
      <c r="M18" s="12">
        <v>3591</v>
      </c>
      <c r="N18" s="15">
        <v>24.69908521906596</v>
      </c>
    </row>
    <row r="19" spans="2:14" ht="15" x14ac:dyDescent="0.3">
      <c r="B19" s="10" t="s">
        <v>45</v>
      </c>
      <c r="C19" s="14">
        <v>46849</v>
      </c>
      <c r="D19" s="14">
        <v>30934</v>
      </c>
      <c r="E19" s="13">
        <v>66</v>
      </c>
      <c r="F19" s="11">
        <v>22897</v>
      </c>
      <c r="G19" s="12">
        <v>9282</v>
      </c>
      <c r="H19" s="15">
        <v>40.5</v>
      </c>
      <c r="I19" s="14">
        <v>1519</v>
      </c>
      <c r="J19" s="14">
        <v>528</v>
      </c>
      <c r="K19" s="15">
        <v>34.799999999999997</v>
      </c>
      <c r="L19" s="11">
        <v>6893</v>
      </c>
      <c r="M19" s="12">
        <v>1882</v>
      </c>
      <c r="N19" s="15">
        <v>27.30306107645437</v>
      </c>
    </row>
    <row r="20" spans="2:14" ht="15" x14ac:dyDescent="0.3">
      <c r="B20" s="10" t="s">
        <v>48</v>
      </c>
      <c r="C20" s="14">
        <v>59666</v>
      </c>
      <c r="D20" s="14">
        <v>35698</v>
      </c>
      <c r="E20" s="13">
        <v>59.8</v>
      </c>
      <c r="F20" s="11">
        <v>27525</v>
      </c>
      <c r="G20" s="12">
        <v>9779</v>
      </c>
      <c r="H20" s="15">
        <v>35.5</v>
      </c>
      <c r="I20" s="14">
        <v>2723</v>
      </c>
      <c r="J20" s="14">
        <v>927</v>
      </c>
      <c r="K20" s="15">
        <v>34</v>
      </c>
      <c r="L20" s="11">
        <v>11002</v>
      </c>
      <c r="M20" s="12">
        <v>2587</v>
      </c>
      <c r="N20" s="15">
        <v>23.513906562443193</v>
      </c>
    </row>
    <row r="21" spans="2:14" ht="15" x14ac:dyDescent="0.3">
      <c r="B21" s="10" t="s">
        <v>49</v>
      </c>
      <c r="C21" s="14">
        <v>14527</v>
      </c>
      <c r="D21" s="14">
        <v>10023</v>
      </c>
      <c r="E21" s="13">
        <v>69</v>
      </c>
      <c r="F21" s="11">
        <v>7922</v>
      </c>
      <c r="G21" s="12">
        <v>3528</v>
      </c>
      <c r="H21" s="15">
        <v>44.5</v>
      </c>
      <c r="I21" s="14">
        <v>752</v>
      </c>
      <c r="J21" s="14">
        <v>335</v>
      </c>
      <c r="K21" s="15">
        <v>44.5</v>
      </c>
      <c r="L21" s="11">
        <v>2835</v>
      </c>
      <c r="M21" s="12">
        <v>1143</v>
      </c>
      <c r="N21" s="15">
        <v>40.317460317460316</v>
      </c>
    </row>
    <row r="22" spans="2:14" ht="15" x14ac:dyDescent="0.3">
      <c r="B22" s="10" t="s">
        <v>50</v>
      </c>
      <c r="C22" s="14">
        <v>19700</v>
      </c>
      <c r="D22" s="14">
        <v>12592</v>
      </c>
      <c r="E22" s="13">
        <v>63.9</v>
      </c>
      <c r="F22" s="11">
        <v>12531</v>
      </c>
      <c r="G22" s="12">
        <v>4763</v>
      </c>
      <c r="H22" s="15">
        <v>38</v>
      </c>
      <c r="I22" s="14">
        <v>1060</v>
      </c>
      <c r="J22" s="14">
        <v>378</v>
      </c>
      <c r="K22" s="15">
        <v>35.700000000000003</v>
      </c>
      <c r="L22" s="11">
        <v>4297</v>
      </c>
      <c r="M22" s="12">
        <v>999</v>
      </c>
      <c r="N22" s="15">
        <v>23.24877821736095</v>
      </c>
    </row>
    <row r="23" spans="2:14" ht="15" x14ac:dyDescent="0.3">
      <c r="B23" s="10" t="s">
        <v>52</v>
      </c>
      <c r="C23" s="14">
        <v>32260</v>
      </c>
      <c r="D23" s="14">
        <v>21221</v>
      </c>
      <c r="E23" s="13">
        <v>65.8</v>
      </c>
      <c r="F23" s="11">
        <v>16860</v>
      </c>
      <c r="G23" s="12">
        <v>6559</v>
      </c>
      <c r="H23" s="15">
        <v>38.9</v>
      </c>
      <c r="I23" s="14">
        <v>1349</v>
      </c>
      <c r="J23" s="14">
        <v>478</v>
      </c>
      <c r="K23" s="15">
        <v>35.4</v>
      </c>
      <c r="L23" s="11">
        <v>5155</v>
      </c>
      <c r="M23" s="12">
        <v>1262</v>
      </c>
      <c r="N23" s="15">
        <v>24.481086323957324</v>
      </c>
    </row>
    <row r="24" spans="2:14" ht="15.75" thickBot="1" x14ac:dyDescent="0.3">
      <c r="B24" s="10" t="s">
        <v>54</v>
      </c>
      <c r="C24" s="14">
        <v>88240</v>
      </c>
      <c r="D24" s="14">
        <v>55598</v>
      </c>
      <c r="E24" s="13">
        <v>63</v>
      </c>
      <c r="F24" s="11">
        <v>45409</v>
      </c>
      <c r="G24" s="12">
        <v>15923</v>
      </c>
      <c r="H24" s="15">
        <v>35.1</v>
      </c>
      <c r="I24" s="14">
        <v>4142</v>
      </c>
      <c r="J24" s="14">
        <v>1471</v>
      </c>
      <c r="K24" s="15">
        <v>35.5</v>
      </c>
      <c r="L24" s="11">
        <v>17781</v>
      </c>
      <c r="M24" s="12">
        <v>4724</v>
      </c>
      <c r="N24" s="15">
        <v>26.567684607164949</v>
      </c>
    </row>
    <row r="25" spans="2:14" s="51" customFormat="1" ht="16.5" thickBot="1" x14ac:dyDescent="0.3">
      <c r="B25" s="53" t="s">
        <v>74</v>
      </c>
      <c r="C25" s="54">
        <f>SUM(C5:C24)</f>
        <v>926208</v>
      </c>
      <c r="D25" s="55">
        <f>SUM(D5:D24)</f>
        <v>597199</v>
      </c>
      <c r="E25" s="56">
        <f>D25/C25*100</f>
        <v>64.477849467938086</v>
      </c>
      <c r="F25" s="54">
        <f>SUM(F5:F24)</f>
        <v>499092</v>
      </c>
      <c r="G25" s="55">
        <f>SUM(G5:G24)</f>
        <v>183705</v>
      </c>
      <c r="H25" s="58">
        <f>G25/F25*100</f>
        <v>36.807843042966027</v>
      </c>
      <c r="I25" s="54">
        <f>SUM(I5:I24)</f>
        <v>42502</v>
      </c>
      <c r="J25" s="55">
        <f>SUM(J5:J24)</f>
        <v>15377</v>
      </c>
      <c r="K25" s="58">
        <f>J25/I25*100</f>
        <v>36.179473907110257</v>
      </c>
      <c r="L25" s="54">
        <f t="shared" ref="L25:M25" si="0">SUM(L5:L24)</f>
        <v>166326</v>
      </c>
      <c r="M25" s="55">
        <f t="shared" si="0"/>
        <v>45658</v>
      </c>
      <c r="N25" s="57">
        <f>M25/L25*100</f>
        <v>27.450909659343697</v>
      </c>
    </row>
    <row r="26" spans="2:14" ht="15.75" x14ac:dyDescent="0.25">
      <c r="B26" s="50" t="s">
        <v>68</v>
      </c>
      <c r="C26" s="84"/>
      <c r="D26" s="85"/>
      <c r="E26" s="86"/>
      <c r="F26" s="84"/>
      <c r="G26" s="85"/>
      <c r="H26" s="86"/>
      <c r="I26" s="81"/>
      <c r="J26" s="82"/>
      <c r="K26" s="83"/>
      <c r="L26" s="81"/>
      <c r="M26" s="82"/>
      <c r="N26" s="83"/>
    </row>
    <row r="27" spans="2:14" ht="15" x14ac:dyDescent="0.25">
      <c r="B27" s="10" t="s">
        <v>9</v>
      </c>
      <c r="C27" s="14">
        <v>36731</v>
      </c>
      <c r="D27" s="14">
        <v>24276</v>
      </c>
      <c r="E27" s="13">
        <v>66.099999999999994</v>
      </c>
      <c r="F27" s="11">
        <v>24396</v>
      </c>
      <c r="G27" s="12">
        <v>9628</v>
      </c>
      <c r="H27" s="15">
        <v>39.5</v>
      </c>
      <c r="I27" s="14">
        <v>2180</v>
      </c>
      <c r="J27" s="14">
        <v>913</v>
      </c>
      <c r="K27" s="15">
        <v>41.9</v>
      </c>
      <c r="L27" s="11">
        <v>8020</v>
      </c>
      <c r="M27" s="12">
        <v>2392</v>
      </c>
      <c r="N27" s="15">
        <v>29.825436408977556</v>
      </c>
    </row>
    <row r="28" spans="2:14" ht="15" x14ac:dyDescent="0.3">
      <c r="B28" s="10" t="s">
        <v>10</v>
      </c>
      <c r="C28" s="14">
        <v>38433</v>
      </c>
      <c r="D28" s="14">
        <v>26351</v>
      </c>
      <c r="E28" s="13">
        <v>68.599999999999994</v>
      </c>
      <c r="F28" s="11">
        <v>21154</v>
      </c>
      <c r="G28" s="12">
        <v>8111</v>
      </c>
      <c r="H28" s="15">
        <v>38.299999999999997</v>
      </c>
      <c r="I28" s="14">
        <v>1628</v>
      </c>
      <c r="J28" s="14">
        <v>676</v>
      </c>
      <c r="K28" s="15">
        <v>41.5</v>
      </c>
      <c r="L28" s="11">
        <v>6262</v>
      </c>
      <c r="M28" s="12">
        <v>2543</v>
      </c>
      <c r="N28" s="15">
        <v>40.610028744809966</v>
      </c>
    </row>
    <row r="29" spans="2:14" ht="15" x14ac:dyDescent="0.3">
      <c r="B29" s="10" t="s">
        <v>11</v>
      </c>
      <c r="C29" s="14">
        <v>21167</v>
      </c>
      <c r="D29" s="14">
        <v>13940</v>
      </c>
      <c r="E29" s="13">
        <v>65.900000000000006</v>
      </c>
      <c r="F29" s="11">
        <v>15173</v>
      </c>
      <c r="G29" s="12">
        <v>6715</v>
      </c>
      <c r="H29" s="15">
        <v>44.3</v>
      </c>
      <c r="I29" s="14">
        <v>1399</v>
      </c>
      <c r="J29" s="14">
        <v>650</v>
      </c>
      <c r="K29" s="15">
        <v>46.5</v>
      </c>
      <c r="L29" s="11">
        <v>5205</v>
      </c>
      <c r="M29" s="12">
        <v>1737</v>
      </c>
      <c r="N29" s="15">
        <v>33.371757925072046</v>
      </c>
    </row>
    <row r="30" spans="2:14" ht="15" x14ac:dyDescent="0.25">
      <c r="B30" s="10" t="s">
        <v>15</v>
      </c>
      <c r="C30" s="14">
        <v>62507</v>
      </c>
      <c r="D30" s="14">
        <v>42287</v>
      </c>
      <c r="E30" s="13">
        <v>67.7</v>
      </c>
      <c r="F30" s="11">
        <v>35844</v>
      </c>
      <c r="G30" s="12">
        <v>14165</v>
      </c>
      <c r="H30" s="15">
        <v>39.5</v>
      </c>
      <c r="I30" s="14">
        <v>3152</v>
      </c>
      <c r="J30" s="14">
        <v>1240</v>
      </c>
      <c r="K30" s="15">
        <v>39.299999999999997</v>
      </c>
      <c r="L30" s="11">
        <v>12775</v>
      </c>
      <c r="M30" s="12">
        <v>4354</v>
      </c>
      <c r="N30" s="15">
        <v>34.082191780821915</v>
      </c>
    </row>
    <row r="31" spans="2:14" ht="15" x14ac:dyDescent="0.25">
      <c r="B31" s="10" t="s">
        <v>23</v>
      </c>
      <c r="C31" s="14">
        <v>118334</v>
      </c>
      <c r="D31" s="14">
        <v>81826</v>
      </c>
      <c r="E31" s="13">
        <v>69.099999999999994</v>
      </c>
      <c r="F31" s="11">
        <v>68236</v>
      </c>
      <c r="G31" s="12">
        <v>26813</v>
      </c>
      <c r="H31" s="15">
        <v>39.299999999999997</v>
      </c>
      <c r="I31" s="14">
        <v>4803</v>
      </c>
      <c r="J31" s="14">
        <v>1819</v>
      </c>
      <c r="K31" s="15">
        <v>37.9</v>
      </c>
      <c r="L31" s="11">
        <v>18243</v>
      </c>
      <c r="M31" s="12">
        <v>6817</v>
      </c>
      <c r="N31" s="15">
        <v>37.367757496025874</v>
      </c>
    </row>
    <row r="32" spans="2:14" ht="15" x14ac:dyDescent="0.25">
      <c r="B32" s="10" t="s">
        <v>31</v>
      </c>
      <c r="C32" s="14">
        <v>20383</v>
      </c>
      <c r="D32" s="14">
        <v>14428</v>
      </c>
      <c r="E32" s="13">
        <v>70.8</v>
      </c>
      <c r="F32" s="11">
        <v>12788</v>
      </c>
      <c r="G32" s="12">
        <v>5694</v>
      </c>
      <c r="H32" s="15">
        <v>44.5</v>
      </c>
      <c r="I32" s="14">
        <v>1174</v>
      </c>
      <c r="J32" s="14">
        <v>537</v>
      </c>
      <c r="K32" s="15">
        <v>45.7</v>
      </c>
      <c r="L32" s="11">
        <v>4396</v>
      </c>
      <c r="M32" s="12">
        <v>1829</v>
      </c>
      <c r="N32" s="15">
        <v>41.606005459508644</v>
      </c>
    </row>
    <row r="33" spans="2:14" ht="15" x14ac:dyDescent="0.25">
      <c r="B33" s="10" t="s">
        <v>32</v>
      </c>
      <c r="C33" s="14">
        <v>18603</v>
      </c>
      <c r="D33" s="14">
        <v>13244</v>
      </c>
      <c r="E33" s="13">
        <v>71.2</v>
      </c>
      <c r="F33" s="11">
        <v>12070</v>
      </c>
      <c r="G33" s="12">
        <v>5527</v>
      </c>
      <c r="H33" s="15">
        <v>45.8</v>
      </c>
      <c r="I33" s="14">
        <v>1057</v>
      </c>
      <c r="J33" s="14">
        <v>470</v>
      </c>
      <c r="K33" s="15">
        <v>44.5</v>
      </c>
      <c r="L33" s="11">
        <v>4404</v>
      </c>
      <c r="M33" s="12">
        <v>1616</v>
      </c>
      <c r="N33" s="15">
        <v>36.693914623069936</v>
      </c>
    </row>
    <row r="34" spans="2:14" ht="15" x14ac:dyDescent="0.25">
      <c r="B34" s="10" t="s">
        <v>38</v>
      </c>
      <c r="C34" s="14">
        <v>121303</v>
      </c>
      <c r="D34" s="14">
        <v>82858</v>
      </c>
      <c r="E34" s="13">
        <v>68.3</v>
      </c>
      <c r="F34" s="11">
        <v>78311</v>
      </c>
      <c r="G34" s="12">
        <v>31262</v>
      </c>
      <c r="H34" s="15">
        <v>39.9</v>
      </c>
      <c r="I34" s="14">
        <v>7599</v>
      </c>
      <c r="J34" s="14">
        <v>3424</v>
      </c>
      <c r="K34" s="15">
        <v>45.1</v>
      </c>
      <c r="L34" s="11">
        <v>25064</v>
      </c>
      <c r="M34" s="12">
        <v>8575</v>
      </c>
      <c r="N34" s="15">
        <v>34.212416214490901</v>
      </c>
    </row>
    <row r="35" spans="2:14" ht="15" x14ac:dyDescent="0.25">
      <c r="B35" s="10" t="s">
        <v>40</v>
      </c>
      <c r="C35" s="14">
        <v>14283</v>
      </c>
      <c r="D35" s="14">
        <v>8878</v>
      </c>
      <c r="E35" s="13">
        <v>62.2</v>
      </c>
      <c r="F35" s="11">
        <v>19228</v>
      </c>
      <c r="G35" s="12">
        <v>7909</v>
      </c>
      <c r="H35" s="15">
        <v>41.1</v>
      </c>
      <c r="I35" s="14">
        <v>2233</v>
      </c>
      <c r="J35" s="14">
        <v>827</v>
      </c>
      <c r="K35" s="15">
        <v>37</v>
      </c>
      <c r="L35" s="11">
        <v>7961</v>
      </c>
      <c r="M35" s="12">
        <v>1586</v>
      </c>
      <c r="N35" s="15">
        <v>19.922120336641125</v>
      </c>
    </row>
    <row r="36" spans="2:14" ht="15" x14ac:dyDescent="0.25">
      <c r="B36" s="10" t="s">
        <v>46</v>
      </c>
      <c r="C36" s="14">
        <v>13270</v>
      </c>
      <c r="D36" s="14">
        <v>8710</v>
      </c>
      <c r="E36" s="13">
        <v>65.599999999999994</v>
      </c>
      <c r="F36" s="11">
        <v>14262</v>
      </c>
      <c r="G36" s="12">
        <v>5959</v>
      </c>
      <c r="H36" s="15">
        <v>41.8</v>
      </c>
      <c r="I36" s="14">
        <v>1904</v>
      </c>
      <c r="J36" s="14">
        <v>765</v>
      </c>
      <c r="K36" s="15">
        <v>40.200000000000003</v>
      </c>
      <c r="L36" s="11">
        <v>5631</v>
      </c>
      <c r="M36" s="12">
        <v>1502</v>
      </c>
      <c r="N36" s="15">
        <v>26.673770200674834</v>
      </c>
    </row>
    <row r="37" spans="2:14" ht="15" x14ac:dyDescent="0.25">
      <c r="B37" s="10" t="s">
        <v>51</v>
      </c>
      <c r="C37" s="14">
        <v>34779</v>
      </c>
      <c r="D37" s="14">
        <v>23880</v>
      </c>
      <c r="E37" s="13">
        <v>68.7</v>
      </c>
      <c r="F37" s="11">
        <v>28210</v>
      </c>
      <c r="G37" s="12">
        <v>10954</v>
      </c>
      <c r="H37" s="15">
        <v>38.799999999999997</v>
      </c>
      <c r="I37" s="14">
        <v>2625</v>
      </c>
      <c r="J37" s="14">
        <v>1054</v>
      </c>
      <c r="K37" s="15">
        <v>40.200000000000003</v>
      </c>
      <c r="L37" s="11">
        <v>8944</v>
      </c>
      <c r="M37" s="12">
        <v>2812</v>
      </c>
      <c r="N37" s="15">
        <v>31.440071556350624</v>
      </c>
    </row>
    <row r="38" spans="2:14" ht="15" x14ac:dyDescent="0.25">
      <c r="B38" s="10" t="s">
        <v>55</v>
      </c>
      <c r="C38" s="14">
        <v>104029</v>
      </c>
      <c r="D38" s="14">
        <v>70700</v>
      </c>
      <c r="E38" s="13">
        <v>68</v>
      </c>
      <c r="F38" s="11">
        <v>58237</v>
      </c>
      <c r="G38" s="12">
        <v>21738</v>
      </c>
      <c r="H38" s="15">
        <v>37.299999999999997</v>
      </c>
      <c r="I38" s="14">
        <v>3916</v>
      </c>
      <c r="J38" s="14">
        <v>1484</v>
      </c>
      <c r="K38" s="15">
        <v>37.9</v>
      </c>
      <c r="L38" s="11">
        <v>16506</v>
      </c>
      <c r="M38" s="12">
        <v>6091</v>
      </c>
      <c r="N38" s="15">
        <v>36.90173270325942</v>
      </c>
    </row>
    <row r="39" spans="2:14" ht="15" x14ac:dyDescent="0.25">
      <c r="B39" s="10" t="s">
        <v>56</v>
      </c>
      <c r="C39" s="14">
        <v>25789</v>
      </c>
      <c r="D39" s="14">
        <v>16282</v>
      </c>
      <c r="E39" s="13">
        <v>63.1</v>
      </c>
      <c r="F39" s="11">
        <v>14155</v>
      </c>
      <c r="G39" s="12">
        <v>5470</v>
      </c>
      <c r="H39" s="15">
        <v>38.6</v>
      </c>
      <c r="I39" s="14">
        <v>1572</v>
      </c>
      <c r="J39" s="14">
        <v>650</v>
      </c>
      <c r="K39" s="15">
        <v>41.3</v>
      </c>
      <c r="L39" s="11">
        <v>5672</v>
      </c>
      <c r="M39" s="12">
        <v>1412</v>
      </c>
      <c r="N39" s="15">
        <v>24.894217207334275</v>
      </c>
    </row>
    <row r="40" spans="2:14" ht="15.75" thickBot="1" x14ac:dyDescent="0.3">
      <c r="B40" s="10" t="s">
        <v>57</v>
      </c>
      <c r="C40" s="14">
        <v>28106</v>
      </c>
      <c r="D40" s="14">
        <v>19066</v>
      </c>
      <c r="E40" s="13">
        <v>67.8</v>
      </c>
      <c r="F40" s="11">
        <v>16445</v>
      </c>
      <c r="G40" s="12">
        <v>6617</v>
      </c>
      <c r="H40" s="15">
        <v>40.200000000000003</v>
      </c>
      <c r="I40" s="14">
        <v>1741</v>
      </c>
      <c r="J40" s="14">
        <v>783</v>
      </c>
      <c r="K40" s="15">
        <v>45</v>
      </c>
      <c r="L40" s="11">
        <v>6263</v>
      </c>
      <c r="M40" s="12">
        <v>2488</v>
      </c>
      <c r="N40" s="15">
        <v>39.725371227846082</v>
      </c>
    </row>
    <row r="41" spans="2:14" s="51" customFormat="1" ht="16.2" thickBot="1" x14ac:dyDescent="0.35">
      <c r="B41" s="53" t="s">
        <v>74</v>
      </c>
      <c r="C41" s="54">
        <f>SUM(C27:C40)</f>
        <v>657717</v>
      </c>
      <c r="D41" s="55">
        <f>SUM(D27:D40)</f>
        <v>446726</v>
      </c>
      <c r="E41" s="56">
        <f>D41/C41*100</f>
        <v>67.920701456705544</v>
      </c>
      <c r="F41" s="54">
        <f>SUM(F27:F40)</f>
        <v>418509</v>
      </c>
      <c r="G41" s="55">
        <f>SUM(G27:G40)</f>
        <v>166562</v>
      </c>
      <c r="H41" s="58">
        <f>G41/F41*100</f>
        <v>39.798905160940386</v>
      </c>
      <c r="I41" s="54">
        <f>SUM(I27:I40)</f>
        <v>36983</v>
      </c>
      <c r="J41" s="55">
        <f>SUM(J27:J40)</f>
        <v>15292</v>
      </c>
      <c r="K41" s="58">
        <f>J41/I41*100</f>
        <v>41.348727793851232</v>
      </c>
      <c r="L41" s="54">
        <f>SUM(L27:L40)</f>
        <v>135346</v>
      </c>
      <c r="M41" s="55">
        <f>SUM(M27:M40)</f>
        <v>45754</v>
      </c>
      <c r="N41" s="57">
        <f>M41/L41*100</f>
        <v>33.805210349770221</v>
      </c>
    </row>
    <row r="42" spans="2:14" ht="15.6" x14ac:dyDescent="0.3">
      <c r="B42" s="44" t="s">
        <v>70</v>
      </c>
      <c r="C42" s="84"/>
      <c r="D42" s="85"/>
      <c r="E42" s="86"/>
      <c r="F42" s="84"/>
      <c r="G42" s="85"/>
      <c r="H42" s="86"/>
      <c r="I42" s="81"/>
      <c r="J42" s="82"/>
      <c r="K42" s="83"/>
      <c r="L42" s="81"/>
      <c r="M42" s="82"/>
      <c r="N42" s="83"/>
    </row>
    <row r="43" spans="2:14" ht="15" x14ac:dyDescent="0.3">
      <c r="B43" s="10" t="s">
        <v>13</v>
      </c>
      <c r="C43" s="14">
        <v>63995</v>
      </c>
      <c r="D43" s="14">
        <v>43740</v>
      </c>
      <c r="E43" s="13">
        <v>68.3</v>
      </c>
      <c r="F43" s="11">
        <v>57873</v>
      </c>
      <c r="G43" s="12">
        <v>24226</v>
      </c>
      <c r="H43" s="15">
        <v>41.9</v>
      </c>
      <c r="I43" s="14">
        <v>6182</v>
      </c>
      <c r="J43" s="14">
        <v>2603</v>
      </c>
      <c r="K43" s="15">
        <v>42.1</v>
      </c>
      <c r="L43" s="11">
        <v>18978</v>
      </c>
      <c r="M43" s="12">
        <v>6020</v>
      </c>
      <c r="N43" s="15">
        <v>31.720940035830964</v>
      </c>
    </row>
    <row r="44" spans="2:14" ht="15" x14ac:dyDescent="0.3">
      <c r="B44" s="10" t="s">
        <v>29</v>
      </c>
      <c r="C44" s="14">
        <v>137407</v>
      </c>
      <c r="D44" s="14">
        <v>89512</v>
      </c>
      <c r="E44" s="13">
        <v>65.099999999999994</v>
      </c>
      <c r="F44" s="11">
        <v>64251</v>
      </c>
      <c r="G44" s="12">
        <v>26267</v>
      </c>
      <c r="H44" s="15">
        <v>40.9</v>
      </c>
      <c r="I44" s="14">
        <v>4290</v>
      </c>
      <c r="J44" s="14">
        <v>1609</v>
      </c>
      <c r="K44" s="15">
        <v>37.5</v>
      </c>
      <c r="L44" s="11">
        <v>19391</v>
      </c>
      <c r="M44" s="12">
        <v>5548</v>
      </c>
      <c r="N44" s="15">
        <v>28.611211386725799</v>
      </c>
    </row>
    <row r="45" spans="2:14" ht="15" x14ac:dyDescent="0.3">
      <c r="B45" s="10" t="s">
        <v>37</v>
      </c>
      <c r="C45" s="14">
        <v>205171</v>
      </c>
      <c r="D45" s="14">
        <v>138078</v>
      </c>
      <c r="E45" s="13">
        <v>67.3</v>
      </c>
      <c r="F45" s="11">
        <v>109339</v>
      </c>
      <c r="G45" s="12">
        <v>42195</v>
      </c>
      <c r="H45" s="15">
        <v>38.6</v>
      </c>
      <c r="I45" s="14">
        <v>7412</v>
      </c>
      <c r="J45" s="14">
        <v>2982</v>
      </c>
      <c r="K45" s="15">
        <v>40.200000000000003</v>
      </c>
      <c r="L45" s="11">
        <v>29945</v>
      </c>
      <c r="M45" s="12">
        <v>10415</v>
      </c>
      <c r="N45" s="15">
        <v>34.780430789781263</v>
      </c>
    </row>
    <row r="46" spans="2:14" ht="15" x14ac:dyDescent="0.3">
      <c r="B46" s="10" t="s">
        <v>41</v>
      </c>
      <c r="C46" s="14">
        <v>132089</v>
      </c>
      <c r="D46" s="14">
        <v>88807</v>
      </c>
      <c r="E46" s="13">
        <v>67.2</v>
      </c>
      <c r="F46" s="11">
        <v>63591</v>
      </c>
      <c r="G46" s="12">
        <v>26067</v>
      </c>
      <c r="H46" s="15">
        <v>41</v>
      </c>
      <c r="I46" s="14">
        <v>5202</v>
      </c>
      <c r="J46" s="14">
        <v>1997</v>
      </c>
      <c r="K46" s="15">
        <v>38.4</v>
      </c>
      <c r="L46" s="11">
        <v>18201</v>
      </c>
      <c r="M46" s="12">
        <v>6603</v>
      </c>
      <c r="N46" s="15">
        <v>36.278226471073019</v>
      </c>
    </row>
    <row r="47" spans="2:14" ht="15" x14ac:dyDescent="0.3">
      <c r="B47" s="10" t="s">
        <v>42</v>
      </c>
      <c r="C47" s="14">
        <v>74257</v>
      </c>
      <c r="D47" s="14">
        <v>47098</v>
      </c>
      <c r="E47" s="13">
        <v>63.4</v>
      </c>
      <c r="F47" s="11">
        <v>33990</v>
      </c>
      <c r="G47" s="12">
        <v>12067</v>
      </c>
      <c r="H47" s="15">
        <v>35.5</v>
      </c>
      <c r="I47" s="14">
        <v>2196</v>
      </c>
      <c r="J47" s="14">
        <v>784</v>
      </c>
      <c r="K47" s="15">
        <v>35.700000000000003</v>
      </c>
      <c r="L47" s="11">
        <v>9100</v>
      </c>
      <c r="M47" s="12">
        <v>2876</v>
      </c>
      <c r="N47" s="15">
        <v>31.604395604395602</v>
      </c>
    </row>
    <row r="48" spans="2:14" ht="15" x14ac:dyDescent="0.3">
      <c r="B48" s="10" t="s">
        <v>35</v>
      </c>
      <c r="C48" s="14">
        <v>48678</v>
      </c>
      <c r="D48" s="14">
        <v>34206</v>
      </c>
      <c r="E48" s="13">
        <v>70.3</v>
      </c>
      <c r="F48" s="11">
        <v>24498</v>
      </c>
      <c r="G48" s="12">
        <v>10750</v>
      </c>
      <c r="H48" s="15">
        <v>43.9</v>
      </c>
      <c r="I48" s="14">
        <v>1970</v>
      </c>
      <c r="J48" s="14">
        <v>929</v>
      </c>
      <c r="K48" s="15">
        <v>47.2</v>
      </c>
      <c r="L48" s="11">
        <v>7417</v>
      </c>
      <c r="M48" s="12">
        <v>3042</v>
      </c>
      <c r="N48" s="15">
        <v>41.013887016313873</v>
      </c>
    </row>
    <row r="49" spans="2:14" ht="15.6" thickBot="1" x14ac:dyDescent="0.35">
      <c r="B49" s="10" t="s">
        <v>44</v>
      </c>
      <c r="C49" s="14">
        <v>49004</v>
      </c>
      <c r="D49" s="14">
        <v>35747</v>
      </c>
      <c r="E49" s="13">
        <v>72.900000000000006</v>
      </c>
      <c r="F49" s="11">
        <v>31765</v>
      </c>
      <c r="G49" s="12">
        <v>14956</v>
      </c>
      <c r="H49" s="15">
        <v>47.1</v>
      </c>
      <c r="I49" s="14">
        <v>2729</v>
      </c>
      <c r="J49" s="14">
        <v>1294</v>
      </c>
      <c r="K49" s="15">
        <v>47.4</v>
      </c>
      <c r="L49" s="11">
        <v>9984</v>
      </c>
      <c r="M49" s="12">
        <v>4073</v>
      </c>
      <c r="N49" s="15">
        <v>40.795272435897431</v>
      </c>
    </row>
    <row r="50" spans="2:14" s="51" customFormat="1" ht="16.2" thickBot="1" x14ac:dyDescent="0.35">
      <c r="B50" s="53" t="s">
        <v>74</v>
      </c>
      <c r="C50" s="54">
        <f>SUM(C43:C49)</f>
        <v>710601</v>
      </c>
      <c r="D50" s="55">
        <f>SUM(D43:D49)</f>
        <v>477188</v>
      </c>
      <c r="E50" s="56">
        <f>D50/C50*100</f>
        <v>67.152734094097809</v>
      </c>
      <c r="F50" s="54">
        <f>SUM(F43:F49)</f>
        <v>385307</v>
      </c>
      <c r="G50" s="55">
        <f>SUM(G43:G49)</f>
        <v>156528</v>
      </c>
      <c r="H50" s="58">
        <f>G50/F50*100</f>
        <v>40.624229510494231</v>
      </c>
      <c r="I50" s="54">
        <f>SUM(I43:I49)</f>
        <v>29981</v>
      </c>
      <c r="J50" s="55">
        <f>SUM(J43:J49)</f>
        <v>12198</v>
      </c>
      <c r="K50" s="58">
        <f>J50/I50*100</f>
        <v>40.685767652846806</v>
      </c>
      <c r="L50" s="54">
        <f>SUM(L43:L49)</f>
        <v>113016</v>
      </c>
      <c r="M50" s="55">
        <f>SUM(M43:M49)</f>
        <v>38577</v>
      </c>
      <c r="N50" s="57">
        <f>M50/L50*100</f>
        <v>34.134104905500109</v>
      </c>
    </row>
    <row r="51" spans="2:14" ht="15.6" x14ac:dyDescent="0.3">
      <c r="B51" s="44" t="s">
        <v>69</v>
      </c>
      <c r="C51" s="84"/>
      <c r="D51" s="85"/>
      <c r="E51" s="86"/>
      <c r="F51" s="84"/>
      <c r="G51" s="85"/>
      <c r="H51" s="86"/>
      <c r="I51" s="81"/>
      <c r="J51" s="82"/>
      <c r="K51" s="83"/>
      <c r="L51" s="81"/>
      <c r="M51" s="82"/>
      <c r="N51" s="83"/>
    </row>
    <row r="52" spans="2:14" ht="15" x14ac:dyDescent="0.3">
      <c r="B52" s="10" t="s">
        <v>19</v>
      </c>
      <c r="C52" s="14">
        <v>176480</v>
      </c>
      <c r="D52" s="14">
        <v>117770</v>
      </c>
      <c r="E52" s="13">
        <v>66.7</v>
      </c>
      <c r="F52" s="11">
        <v>85644</v>
      </c>
      <c r="G52" s="12">
        <v>32159</v>
      </c>
      <c r="H52" s="15">
        <v>37.5</v>
      </c>
      <c r="I52" s="14">
        <v>6098</v>
      </c>
      <c r="J52" s="14">
        <v>2213</v>
      </c>
      <c r="K52" s="15">
        <v>36.299999999999997</v>
      </c>
      <c r="L52" s="11">
        <v>22519</v>
      </c>
      <c r="M52" s="12">
        <v>7700</v>
      </c>
      <c r="N52" s="15">
        <v>34.193347839602112</v>
      </c>
    </row>
    <row r="53" spans="2:14" ht="15" x14ac:dyDescent="0.3">
      <c r="B53" s="10" t="s">
        <v>22</v>
      </c>
      <c r="C53" s="14">
        <v>44343</v>
      </c>
      <c r="D53" s="14">
        <v>29893</v>
      </c>
      <c r="E53" s="13">
        <v>67.400000000000006</v>
      </c>
      <c r="F53" s="11">
        <v>23259</v>
      </c>
      <c r="G53" s="12">
        <v>9366</v>
      </c>
      <c r="H53" s="15">
        <v>40.299999999999997</v>
      </c>
      <c r="I53" s="14">
        <v>1791</v>
      </c>
      <c r="J53" s="14">
        <v>749</v>
      </c>
      <c r="K53" s="15">
        <v>41.8</v>
      </c>
      <c r="L53" s="11">
        <v>7098</v>
      </c>
      <c r="M53" s="12">
        <v>2313</v>
      </c>
      <c r="N53" s="15">
        <v>32.586644125105664</v>
      </c>
    </row>
    <row r="54" spans="2:14" ht="15" x14ac:dyDescent="0.3">
      <c r="B54" s="10" t="s">
        <v>28</v>
      </c>
      <c r="C54" s="14">
        <v>31940</v>
      </c>
      <c r="D54" s="14">
        <v>20664</v>
      </c>
      <c r="E54" s="13">
        <v>64.7</v>
      </c>
      <c r="F54" s="11">
        <v>13336</v>
      </c>
      <c r="G54" s="12">
        <v>5447</v>
      </c>
      <c r="H54" s="15">
        <v>40.799999999999997</v>
      </c>
      <c r="I54" s="14">
        <v>761</v>
      </c>
      <c r="J54" s="14">
        <v>258</v>
      </c>
      <c r="K54" s="15">
        <v>33.9</v>
      </c>
      <c r="L54" s="11">
        <v>3360</v>
      </c>
      <c r="M54" s="12">
        <v>786</v>
      </c>
      <c r="N54" s="15">
        <v>23.392857142857142</v>
      </c>
    </row>
    <row r="55" spans="2:14" ht="15" x14ac:dyDescent="0.3">
      <c r="B55" s="16" t="s">
        <v>33</v>
      </c>
      <c r="C55" s="14">
        <v>38893</v>
      </c>
      <c r="D55" s="14">
        <v>26694</v>
      </c>
      <c r="E55" s="13">
        <v>68.599999999999994</v>
      </c>
      <c r="F55" s="11">
        <v>23428</v>
      </c>
      <c r="G55" s="12">
        <v>10293</v>
      </c>
      <c r="H55" s="15">
        <v>43.9</v>
      </c>
      <c r="I55" s="14">
        <v>2280</v>
      </c>
      <c r="J55" s="14">
        <v>1060</v>
      </c>
      <c r="K55" s="15">
        <v>46.5</v>
      </c>
      <c r="L55" s="11">
        <v>8621</v>
      </c>
      <c r="M55" s="12">
        <v>3039</v>
      </c>
      <c r="N55" s="15">
        <v>35.251130959285462</v>
      </c>
    </row>
    <row r="56" spans="2:14" ht="15" x14ac:dyDescent="0.3">
      <c r="B56" s="10" t="s">
        <v>34</v>
      </c>
      <c r="C56" s="14">
        <v>38616</v>
      </c>
      <c r="D56" s="14">
        <v>26265</v>
      </c>
      <c r="E56" s="13">
        <v>68</v>
      </c>
      <c r="F56" s="11">
        <v>24284</v>
      </c>
      <c r="G56" s="12">
        <v>10162</v>
      </c>
      <c r="H56" s="15">
        <v>41.8</v>
      </c>
      <c r="I56" s="14">
        <v>2391</v>
      </c>
      <c r="J56" s="14">
        <v>1000</v>
      </c>
      <c r="K56" s="15">
        <v>41.8</v>
      </c>
      <c r="L56" s="11">
        <v>8749</v>
      </c>
      <c r="M56" s="12">
        <v>2565</v>
      </c>
      <c r="N56" s="15">
        <v>29.317636301291579</v>
      </c>
    </row>
    <row r="57" spans="2:14" ht="15" x14ac:dyDescent="0.3">
      <c r="B57" s="10" t="s">
        <v>39</v>
      </c>
      <c r="C57" s="14">
        <v>32260</v>
      </c>
      <c r="D57" s="14">
        <v>22179</v>
      </c>
      <c r="E57" s="13">
        <v>68.8</v>
      </c>
      <c r="F57" s="11">
        <v>27958</v>
      </c>
      <c r="G57" s="12">
        <v>10736</v>
      </c>
      <c r="H57" s="15">
        <v>38.4</v>
      </c>
      <c r="I57" s="14">
        <v>2228</v>
      </c>
      <c r="J57" s="14">
        <v>928</v>
      </c>
      <c r="K57" s="15">
        <v>41.7</v>
      </c>
      <c r="L57" s="11">
        <v>8192</v>
      </c>
      <c r="M57" s="12">
        <v>2092</v>
      </c>
      <c r="N57" s="15">
        <v>25.537109375</v>
      </c>
    </row>
    <row r="58" spans="2:14" ht="15" x14ac:dyDescent="0.3">
      <c r="B58" s="10" t="s">
        <v>43</v>
      </c>
      <c r="C58" s="14">
        <v>47903</v>
      </c>
      <c r="D58" s="14">
        <v>34170</v>
      </c>
      <c r="E58" s="13">
        <v>71.3</v>
      </c>
      <c r="F58" s="11">
        <v>24962</v>
      </c>
      <c r="G58" s="12">
        <v>11553</v>
      </c>
      <c r="H58" s="15">
        <v>46.3</v>
      </c>
      <c r="I58" s="14">
        <v>1728</v>
      </c>
      <c r="J58" s="14">
        <v>806</v>
      </c>
      <c r="K58" s="15">
        <v>46.6</v>
      </c>
      <c r="L58" s="11">
        <v>7251</v>
      </c>
      <c r="M58" s="12">
        <v>2232</v>
      </c>
      <c r="N58" s="15">
        <v>30.781961108812578</v>
      </c>
    </row>
    <row r="59" spans="2:14" ht="15" x14ac:dyDescent="0.3">
      <c r="B59" s="10" t="s">
        <v>47</v>
      </c>
      <c r="C59" s="14">
        <v>36742</v>
      </c>
      <c r="D59" s="14">
        <v>23837</v>
      </c>
      <c r="E59" s="13">
        <v>64.900000000000006</v>
      </c>
      <c r="F59" s="11">
        <v>32327</v>
      </c>
      <c r="G59" s="12">
        <v>12530</v>
      </c>
      <c r="H59" s="15">
        <v>38.799999999999997</v>
      </c>
      <c r="I59" s="14">
        <v>2936</v>
      </c>
      <c r="J59" s="14">
        <v>1093</v>
      </c>
      <c r="K59" s="15">
        <v>37.200000000000003</v>
      </c>
      <c r="L59" s="11">
        <v>10101</v>
      </c>
      <c r="M59" s="12">
        <v>2779</v>
      </c>
      <c r="N59" s="15">
        <v>27.51212751212751</v>
      </c>
    </row>
    <row r="60" spans="2:14" ht="15.6" thickBot="1" x14ac:dyDescent="0.35">
      <c r="B60" s="10" t="s">
        <v>53</v>
      </c>
      <c r="C60" s="14">
        <v>121595</v>
      </c>
      <c r="D60" s="14">
        <v>84040</v>
      </c>
      <c r="E60" s="13">
        <v>69.099999999999994</v>
      </c>
      <c r="F60" s="11">
        <v>56782</v>
      </c>
      <c r="G60" s="12">
        <v>24439</v>
      </c>
      <c r="H60" s="15">
        <v>43</v>
      </c>
      <c r="I60" s="14">
        <v>4522</v>
      </c>
      <c r="J60" s="14">
        <v>1905</v>
      </c>
      <c r="K60" s="15">
        <v>42.1</v>
      </c>
      <c r="L60" s="11">
        <v>17902</v>
      </c>
      <c r="M60" s="12">
        <v>6475</v>
      </c>
      <c r="N60" s="15">
        <v>36.169143112501395</v>
      </c>
    </row>
    <row r="61" spans="2:14" s="51" customFormat="1" ht="16.2" thickBot="1" x14ac:dyDescent="0.35">
      <c r="B61" s="53" t="s">
        <v>74</v>
      </c>
      <c r="C61" s="54">
        <f>SUM(C52:C60)</f>
        <v>568772</v>
      </c>
      <c r="D61" s="55">
        <f>SUM(D52:D60)</f>
        <v>385512</v>
      </c>
      <c r="E61" s="56">
        <f>D61/C61*100</f>
        <v>67.77970786184973</v>
      </c>
      <c r="F61" s="54">
        <f>SUM(F52:F60)</f>
        <v>311980</v>
      </c>
      <c r="G61" s="55">
        <f>SUM(G52:G60)</f>
        <v>126685</v>
      </c>
      <c r="H61" s="58">
        <f>G61/F61*100</f>
        <v>40.606769664722094</v>
      </c>
      <c r="I61" s="54">
        <f>SUM(I52:I60)</f>
        <v>24735</v>
      </c>
      <c r="J61" s="55">
        <f>SUM(J52:J60)</f>
        <v>10012</v>
      </c>
      <c r="K61" s="58">
        <f>J61/I61*100</f>
        <v>40.477056802102283</v>
      </c>
      <c r="L61" s="54">
        <f>SUM(L52:L60)</f>
        <v>93793</v>
      </c>
      <c r="M61" s="55">
        <f>SUM(M52:M60)</f>
        <v>29981</v>
      </c>
      <c r="N61" s="57">
        <f>M61/L61*100</f>
        <v>31.965072020300024</v>
      </c>
    </row>
    <row r="62" spans="2:14" ht="18" thickBot="1" x14ac:dyDescent="0.35">
      <c r="B62" s="17" t="s">
        <v>58</v>
      </c>
      <c r="C62" s="19">
        <v>2863298</v>
      </c>
      <c r="D62" s="20">
        <v>1906625</v>
      </c>
      <c r="E62" s="18">
        <v>66.588423559126568</v>
      </c>
      <c r="F62" s="19">
        <v>1614888</v>
      </c>
      <c r="G62" s="20">
        <v>633480</v>
      </c>
      <c r="H62" s="21">
        <v>39.22748822209342</v>
      </c>
      <c r="I62" s="22">
        <v>134201</v>
      </c>
      <c r="J62" s="20">
        <v>52879</v>
      </c>
      <c r="K62" s="21">
        <v>39.402836044440804</v>
      </c>
      <c r="L62" s="65">
        <v>508481</v>
      </c>
      <c r="M62" s="66">
        <v>159970</v>
      </c>
      <c r="N62" s="67">
        <v>31.460369217335554</v>
      </c>
    </row>
    <row r="63" spans="2:14" ht="18" thickBot="1" x14ac:dyDescent="0.35">
      <c r="B63" s="23" t="s">
        <v>59</v>
      </c>
      <c r="C63" s="25">
        <v>9809550</v>
      </c>
      <c r="D63" s="26">
        <v>6566444</v>
      </c>
      <c r="E63" s="24">
        <v>66.900000000000006</v>
      </c>
      <c r="F63" s="25">
        <v>6636417</v>
      </c>
      <c r="G63" s="26">
        <v>2610019</v>
      </c>
      <c r="H63" s="27">
        <v>39.299999999999997</v>
      </c>
      <c r="I63" s="28">
        <v>590350</v>
      </c>
      <c r="J63" s="26">
        <v>226287</v>
      </c>
      <c r="K63" s="27">
        <v>38.299999999999997</v>
      </c>
      <c r="L63" s="62">
        <v>2063812</v>
      </c>
      <c r="M63" s="63">
        <v>579383</v>
      </c>
      <c r="N63" s="64">
        <v>28.073438859741103</v>
      </c>
    </row>
  </sheetData>
  <sortState ref="A4:N53">
    <sortCondition ref="A4:A53"/>
  </sortState>
  <mergeCells count="21">
    <mergeCell ref="L2:N2"/>
    <mergeCell ref="B2:B3"/>
    <mergeCell ref="C2:E2"/>
    <mergeCell ref="F2:H2"/>
    <mergeCell ref="I2:K2"/>
    <mergeCell ref="C4:E4"/>
    <mergeCell ref="F4:H4"/>
    <mergeCell ref="I4:K4"/>
    <mergeCell ref="L4:N4"/>
    <mergeCell ref="L51:N51"/>
    <mergeCell ref="I51:K51"/>
    <mergeCell ref="F51:H51"/>
    <mergeCell ref="C51:E51"/>
    <mergeCell ref="L42:N42"/>
    <mergeCell ref="I42:K42"/>
    <mergeCell ref="F42:H42"/>
    <mergeCell ref="C42:E42"/>
    <mergeCell ref="L26:N26"/>
    <mergeCell ref="I26:K26"/>
    <mergeCell ref="F26:H26"/>
    <mergeCell ref="C26:E26"/>
  </mergeCells>
  <conditionalFormatting sqref="C62:K63 C5:N24 C52:N60 C27:N40 C43:N49">
    <cfRule type="cellIs" dxfId="5" priority="19" operator="lessThan">
      <formula>5</formula>
    </cfRule>
  </conditionalFormatting>
  <conditionalFormatting sqref="L5:N24 L52:N60 L27:N40 L43:N49">
    <cfRule type="expression" dxfId="4" priority="18">
      <formula>MOD(ROW(),2)=0</formula>
    </cfRule>
  </conditionalFormatting>
  <conditionalFormatting sqref="L63:N63">
    <cfRule type="cellIs" dxfId="3" priority="2" operator="lessThan">
      <formula>5</formula>
    </cfRule>
  </conditionalFormatting>
  <conditionalFormatting sqref="L62:N62">
    <cfRule type="cellIs" dxfId="2" priority="1" operator="less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63"/>
  <sheetViews>
    <sheetView tabSelected="1" zoomScale="70" zoomScaleNormal="70" workbookViewId="0">
      <selection activeCell="B67" sqref="B66:B67"/>
    </sheetView>
  </sheetViews>
  <sheetFormatPr defaultRowHeight="14.4" x14ac:dyDescent="0.3"/>
  <cols>
    <col min="1" max="1" width="4.44140625" customWidth="1"/>
    <col min="2" max="2" width="59.109375" bestFit="1" customWidth="1"/>
    <col min="3" max="3" width="11.6640625" bestFit="1" customWidth="1"/>
    <col min="4" max="4" width="11.5546875" bestFit="1" customWidth="1"/>
    <col min="5" max="5" width="10.6640625" customWidth="1"/>
    <col min="6" max="6" width="11.6640625" bestFit="1" customWidth="1"/>
    <col min="7" max="7" width="11.5546875" bestFit="1" customWidth="1"/>
    <col min="8" max="11" width="10.6640625" customWidth="1"/>
    <col min="12" max="12" width="13.33203125" customWidth="1"/>
    <col min="13" max="14" width="10.6640625" customWidth="1"/>
  </cols>
  <sheetData>
    <row r="1" spans="2:14" ht="15" thickBot="1" x14ac:dyDescent="0.35">
      <c r="B1" s="45" t="s">
        <v>73</v>
      </c>
    </row>
    <row r="2" spans="2:14" ht="62.25" customHeight="1" thickBot="1" x14ac:dyDescent="0.35">
      <c r="B2" s="90" t="s">
        <v>0</v>
      </c>
      <c r="C2" s="92" t="s">
        <v>63</v>
      </c>
      <c r="D2" s="93"/>
      <c r="E2" s="94"/>
      <c r="F2" s="92" t="s">
        <v>61</v>
      </c>
      <c r="G2" s="93"/>
      <c r="H2" s="94"/>
      <c r="I2" s="93" t="s">
        <v>62</v>
      </c>
      <c r="J2" s="93"/>
      <c r="K2" s="94"/>
      <c r="L2" s="92" t="s">
        <v>60</v>
      </c>
      <c r="M2" s="93"/>
      <c r="N2" s="94"/>
    </row>
    <row r="3" spans="2:14" s="1" customFormat="1" ht="72" customHeight="1" thickBot="1" x14ac:dyDescent="0.35">
      <c r="B3" s="91"/>
      <c r="C3" s="2" t="s">
        <v>65</v>
      </c>
      <c r="D3" s="31" t="s">
        <v>66</v>
      </c>
      <c r="E3" s="4" t="s">
        <v>64</v>
      </c>
      <c r="F3" s="2" t="s">
        <v>65</v>
      </c>
      <c r="G3" s="31" t="s">
        <v>66</v>
      </c>
      <c r="H3" s="4" t="s">
        <v>64</v>
      </c>
      <c r="I3" s="5" t="s">
        <v>65</v>
      </c>
      <c r="J3" s="31" t="s">
        <v>66</v>
      </c>
      <c r="K3" s="4" t="s">
        <v>64</v>
      </c>
      <c r="L3" s="40" t="s">
        <v>65</v>
      </c>
      <c r="M3" s="31" t="s">
        <v>66</v>
      </c>
      <c r="N3" s="4" t="s">
        <v>64</v>
      </c>
    </row>
    <row r="4" spans="2:14" s="1" customFormat="1" ht="15.75" customHeight="1" x14ac:dyDescent="0.2">
      <c r="B4" s="44" t="s">
        <v>67</v>
      </c>
      <c r="C4" s="84"/>
      <c r="D4" s="85"/>
      <c r="E4" s="86"/>
      <c r="F4" s="84"/>
      <c r="G4" s="85"/>
      <c r="H4" s="86"/>
      <c r="I4" s="81"/>
      <c r="J4" s="82"/>
      <c r="K4" s="83"/>
      <c r="L4" s="81"/>
      <c r="M4" s="82"/>
      <c r="N4" s="83"/>
    </row>
    <row r="5" spans="2:14" ht="15" x14ac:dyDescent="0.25">
      <c r="B5" s="29" t="s">
        <v>8</v>
      </c>
      <c r="C5" s="41">
        <f>'1. 1617 up to 30 Nov'!E5</f>
        <v>69.400000000000006</v>
      </c>
      <c r="D5" s="42">
        <f>'2. 1516 up to 30 Nov'!E5</f>
        <v>67.2</v>
      </c>
      <c r="E5" s="43">
        <f t="shared" ref="E5" si="0">C5-D5</f>
        <v>2.2000000000000028</v>
      </c>
      <c r="F5" s="41">
        <f>'1. 1617 up to 30 Nov'!H5</f>
        <v>44.6</v>
      </c>
      <c r="G5" s="42">
        <f>'2. 1516 up to 30 Nov'!H5</f>
        <v>39.5</v>
      </c>
      <c r="H5" s="43">
        <f t="shared" ref="H5" si="1">F5-G5</f>
        <v>5.1000000000000014</v>
      </c>
      <c r="I5" s="41">
        <f>'1. 1617 up to 30 Nov'!K5</f>
        <v>43</v>
      </c>
      <c r="J5" s="42">
        <f>'2. 1516 up to 30 Nov'!K5</f>
        <v>36.6</v>
      </c>
      <c r="K5" s="43">
        <f t="shared" ref="K5" si="2">I5-J5</f>
        <v>6.3999999999999986</v>
      </c>
      <c r="L5" s="41">
        <f>'1. 1617 up to 30 Nov'!N5</f>
        <v>38.539741219963034</v>
      </c>
      <c r="M5" s="42">
        <f>'2. 1516 up to 30 Nov'!N5</f>
        <v>32.065880439202928</v>
      </c>
      <c r="N5" s="43">
        <f t="shared" ref="N5" si="3">L5-M5</f>
        <v>6.4738607807601056</v>
      </c>
    </row>
    <row r="6" spans="2:14" ht="15" x14ac:dyDescent="0.3">
      <c r="B6" s="29" t="s">
        <v>12</v>
      </c>
      <c r="C6" s="35">
        <f>'1. 1617 up to 30 Nov'!E6</f>
        <v>59.1</v>
      </c>
      <c r="D6" s="34">
        <f>'2. 1516 up to 30 Nov'!E6</f>
        <v>60.4</v>
      </c>
      <c r="E6" s="32">
        <f t="shared" ref="E6:E25" si="4">C6-D6</f>
        <v>-1.2999999999999972</v>
      </c>
      <c r="F6" s="35">
        <f>'1. 1617 up to 30 Nov'!H6</f>
        <v>36.9</v>
      </c>
      <c r="G6" s="34">
        <f>'2. 1516 up to 30 Nov'!H6</f>
        <v>34.799999999999997</v>
      </c>
      <c r="H6" s="32">
        <f t="shared" ref="H6:H25" si="5">F6-G6</f>
        <v>2.1000000000000014</v>
      </c>
      <c r="I6" s="35">
        <f>'1. 1617 up to 30 Nov'!K6</f>
        <v>33.200000000000003</v>
      </c>
      <c r="J6" s="34">
        <f>'2. 1516 up to 30 Nov'!K6</f>
        <v>31.8</v>
      </c>
      <c r="K6" s="32">
        <f t="shared" ref="K6:K25" si="6">I6-J6</f>
        <v>1.4000000000000021</v>
      </c>
      <c r="L6" s="35">
        <f>'1. 1617 up to 30 Nov'!N6</f>
        <v>21.388765046812306</v>
      </c>
      <c r="M6" s="34">
        <f>'2. 1516 up to 30 Nov'!N6</f>
        <v>21.207865168539325</v>
      </c>
      <c r="N6" s="32">
        <f t="shared" ref="N6:N25" si="7">L6-M6</f>
        <v>0.1808998782729816</v>
      </c>
    </row>
    <row r="7" spans="2:14" ht="15" x14ac:dyDescent="0.3">
      <c r="B7" s="29" t="s">
        <v>14</v>
      </c>
      <c r="C7" s="35">
        <f>'1. 1617 up to 30 Nov'!E7</f>
        <v>64.8</v>
      </c>
      <c r="D7" s="34">
        <f>'2. 1516 up to 30 Nov'!E7</f>
        <v>65.8</v>
      </c>
      <c r="E7" s="32">
        <f t="shared" si="4"/>
        <v>-1</v>
      </c>
      <c r="F7" s="35">
        <f>'1. 1617 up to 30 Nov'!H7</f>
        <v>39.5</v>
      </c>
      <c r="G7" s="34">
        <f>'2. 1516 up to 30 Nov'!H7</f>
        <v>29.1</v>
      </c>
      <c r="H7" s="32">
        <f t="shared" si="5"/>
        <v>10.399999999999999</v>
      </c>
      <c r="I7" s="35">
        <f>'1. 1617 up to 30 Nov'!K7</f>
        <v>38.6</v>
      </c>
      <c r="J7" s="34">
        <f>'2. 1516 up to 30 Nov'!K7</f>
        <v>38.700000000000003</v>
      </c>
      <c r="K7" s="32">
        <f t="shared" si="6"/>
        <v>-0.10000000000000142</v>
      </c>
      <c r="L7" s="35">
        <f>'1. 1617 up to 30 Nov'!N7</f>
        <v>30.976699648898819</v>
      </c>
      <c r="M7" s="34">
        <f>'2. 1516 up to 30 Nov'!N7</f>
        <v>29.358954166010399</v>
      </c>
      <c r="N7" s="32">
        <f t="shared" si="7"/>
        <v>1.6177454828884201</v>
      </c>
    </row>
    <row r="8" spans="2:14" ht="15" x14ac:dyDescent="0.3">
      <c r="B8" s="29" t="s">
        <v>16</v>
      </c>
      <c r="C8" s="35">
        <f>'1. 1617 up to 30 Nov'!E8</f>
        <v>60.5</v>
      </c>
      <c r="D8" s="34">
        <f>'2. 1516 up to 30 Nov'!E8</f>
        <v>66.8</v>
      </c>
      <c r="E8" s="32">
        <f t="shared" si="4"/>
        <v>-6.2999999999999972</v>
      </c>
      <c r="F8" s="35">
        <f>'1. 1617 up to 30 Nov'!H8</f>
        <v>39.9</v>
      </c>
      <c r="G8" s="34">
        <f>'2. 1516 up to 30 Nov'!H8</f>
        <v>37.700000000000003</v>
      </c>
      <c r="H8" s="32">
        <f t="shared" si="5"/>
        <v>2.1999999999999957</v>
      </c>
      <c r="I8" s="35">
        <f>'1. 1617 up to 30 Nov'!K8</f>
        <v>38.700000000000003</v>
      </c>
      <c r="J8" s="34">
        <f>'2. 1516 up to 30 Nov'!K8</f>
        <v>34.9</v>
      </c>
      <c r="K8" s="32">
        <f t="shared" si="6"/>
        <v>3.8000000000000043</v>
      </c>
      <c r="L8" s="35">
        <f>'1. 1617 up to 30 Nov'!N8</f>
        <v>32.68639508070715</v>
      </c>
      <c r="M8" s="34">
        <f>'2. 1516 up to 30 Nov'!N8</f>
        <v>33.957830560142263</v>
      </c>
      <c r="N8" s="32">
        <f t="shared" si="7"/>
        <v>-1.2714354794351124</v>
      </c>
    </row>
    <row r="9" spans="2:14" ht="15" x14ac:dyDescent="0.3">
      <c r="B9" s="29" t="s">
        <v>17</v>
      </c>
      <c r="C9" s="35">
        <f>'1. 1617 up to 30 Nov'!E9</f>
        <v>65.3</v>
      </c>
      <c r="D9" s="34">
        <f>'2. 1516 up to 30 Nov'!E9</f>
        <v>62</v>
      </c>
      <c r="E9" s="32">
        <f t="shared" si="4"/>
        <v>3.2999999999999972</v>
      </c>
      <c r="F9" s="35">
        <f>'1. 1617 up to 30 Nov'!H9</f>
        <v>40.700000000000003</v>
      </c>
      <c r="G9" s="34">
        <f>'2. 1516 up to 30 Nov'!H9</f>
        <v>32.700000000000003</v>
      </c>
      <c r="H9" s="32">
        <f t="shared" si="5"/>
        <v>8</v>
      </c>
      <c r="I9" s="35">
        <f>'1. 1617 up to 30 Nov'!K9</f>
        <v>48.7</v>
      </c>
      <c r="J9" s="34">
        <f>'2. 1516 up to 30 Nov'!K9</f>
        <v>36.1</v>
      </c>
      <c r="K9" s="32">
        <f t="shared" si="6"/>
        <v>12.600000000000001</v>
      </c>
      <c r="L9" s="35">
        <f>'1. 1617 up to 30 Nov'!N9</f>
        <v>29.434880239520961</v>
      </c>
      <c r="M9" s="34">
        <f>'2. 1516 up to 30 Nov'!N9</f>
        <v>22.616362517941358</v>
      </c>
      <c r="N9" s="32">
        <f t="shared" si="7"/>
        <v>6.8185177215796031</v>
      </c>
    </row>
    <row r="10" spans="2:14" ht="15" x14ac:dyDescent="0.3">
      <c r="B10" s="30" t="s">
        <v>18</v>
      </c>
      <c r="C10" s="35">
        <f>'1. 1617 up to 30 Nov'!E10</f>
        <v>60.6</v>
      </c>
      <c r="D10" s="34">
        <f>'2. 1516 up to 30 Nov'!E10</f>
        <v>61.7</v>
      </c>
      <c r="E10" s="32">
        <f t="shared" si="4"/>
        <v>-1.1000000000000014</v>
      </c>
      <c r="F10" s="35">
        <f>'1. 1617 up to 30 Nov'!H10</f>
        <v>39.200000000000003</v>
      </c>
      <c r="G10" s="34">
        <f>'2. 1516 up to 30 Nov'!H10</f>
        <v>36.9</v>
      </c>
      <c r="H10" s="32">
        <f t="shared" si="5"/>
        <v>2.3000000000000043</v>
      </c>
      <c r="I10" s="35">
        <f>'1. 1617 up to 30 Nov'!K10</f>
        <v>33.4</v>
      </c>
      <c r="J10" s="34">
        <f>'2. 1516 up to 30 Nov'!K10</f>
        <v>32.1</v>
      </c>
      <c r="K10" s="32">
        <f t="shared" si="6"/>
        <v>1.2999999999999972</v>
      </c>
      <c r="L10" s="35">
        <f>'1. 1617 up to 30 Nov'!N10</f>
        <v>28.071454611738972</v>
      </c>
      <c r="M10" s="34">
        <f>'2. 1516 up to 30 Nov'!N10</f>
        <v>22.654439181699082</v>
      </c>
      <c r="N10" s="32">
        <f t="shared" si="7"/>
        <v>5.4170154300398892</v>
      </c>
    </row>
    <row r="11" spans="2:14" ht="15" x14ac:dyDescent="0.3">
      <c r="B11" s="29" t="s">
        <v>20</v>
      </c>
      <c r="C11" s="35">
        <f>'1. 1617 up to 30 Nov'!E11</f>
        <v>61.8</v>
      </c>
      <c r="D11" s="34">
        <f>'2. 1516 up to 30 Nov'!E11</f>
        <v>61.7</v>
      </c>
      <c r="E11" s="32">
        <f t="shared" si="4"/>
        <v>9.9999999999994316E-2</v>
      </c>
      <c r="F11" s="35">
        <f>'1. 1617 up to 30 Nov'!H11</f>
        <v>38.200000000000003</v>
      </c>
      <c r="G11" s="34">
        <f>'2. 1516 up to 30 Nov'!H11</f>
        <v>35.700000000000003</v>
      </c>
      <c r="H11" s="32">
        <f t="shared" si="5"/>
        <v>2.5</v>
      </c>
      <c r="I11" s="35">
        <f>'1. 1617 up to 30 Nov'!K11</f>
        <v>38</v>
      </c>
      <c r="J11" s="34">
        <f>'2. 1516 up to 30 Nov'!K11</f>
        <v>39.299999999999997</v>
      </c>
      <c r="K11" s="32">
        <f t="shared" si="6"/>
        <v>-1.2999999999999972</v>
      </c>
      <c r="L11" s="35">
        <f>'1. 1617 up to 30 Nov'!N11</f>
        <v>30.093115124153496</v>
      </c>
      <c r="M11" s="34">
        <f>'2. 1516 up to 30 Nov'!N11</f>
        <v>27.922705314009661</v>
      </c>
      <c r="N11" s="32">
        <f t="shared" si="7"/>
        <v>2.1704098101438341</v>
      </c>
    </row>
    <row r="12" spans="2:14" ht="15" x14ac:dyDescent="0.3">
      <c r="B12" s="30" t="s">
        <v>21</v>
      </c>
      <c r="C12" s="35">
        <f>'1. 1617 up to 30 Nov'!E12</f>
        <v>66.8</v>
      </c>
      <c r="D12" s="34">
        <f>'2. 1516 up to 30 Nov'!E12</f>
        <v>68</v>
      </c>
      <c r="E12" s="32">
        <f t="shared" si="4"/>
        <v>-1.2000000000000028</v>
      </c>
      <c r="F12" s="35">
        <f>'1. 1617 up to 30 Nov'!H12</f>
        <v>42.6</v>
      </c>
      <c r="G12" s="34">
        <f>'2. 1516 up to 30 Nov'!H12</f>
        <v>40.700000000000003</v>
      </c>
      <c r="H12" s="32">
        <f t="shared" si="5"/>
        <v>1.8999999999999986</v>
      </c>
      <c r="I12" s="35">
        <f>'1. 1617 up to 30 Nov'!K12</f>
        <v>37.799999999999997</v>
      </c>
      <c r="J12" s="34">
        <f>'2. 1516 up to 30 Nov'!K12</f>
        <v>36.4</v>
      </c>
      <c r="K12" s="32">
        <f t="shared" si="6"/>
        <v>1.3999999999999986</v>
      </c>
      <c r="L12" s="35">
        <f>'1. 1617 up to 30 Nov'!N12</f>
        <v>29.888204426192104</v>
      </c>
      <c r="M12" s="34">
        <f>'2. 1516 up to 30 Nov'!N12</f>
        <v>27.35166425470333</v>
      </c>
      <c r="N12" s="32">
        <f t="shared" si="7"/>
        <v>2.5365401714887739</v>
      </c>
    </row>
    <row r="13" spans="2:14" ht="15" x14ac:dyDescent="0.3">
      <c r="B13" s="29" t="s">
        <v>24</v>
      </c>
      <c r="C13" s="35">
        <f>'1. 1617 up to 30 Nov'!E13</f>
        <v>67.400000000000006</v>
      </c>
      <c r="D13" s="34">
        <f>'2. 1516 up to 30 Nov'!E13</f>
        <v>66.7</v>
      </c>
      <c r="E13" s="32">
        <f t="shared" si="4"/>
        <v>0.70000000000000284</v>
      </c>
      <c r="F13" s="35">
        <f>'1. 1617 up to 30 Nov'!H13</f>
        <v>43.9</v>
      </c>
      <c r="G13" s="34">
        <f>'2. 1516 up to 30 Nov'!H13</f>
        <v>39.299999999999997</v>
      </c>
      <c r="H13" s="32">
        <f t="shared" si="5"/>
        <v>4.6000000000000014</v>
      </c>
      <c r="I13" s="35">
        <f>'1. 1617 up to 30 Nov'!K13</f>
        <v>45.6</v>
      </c>
      <c r="J13" s="34">
        <f>'2. 1516 up to 30 Nov'!K13</f>
        <v>41.5</v>
      </c>
      <c r="K13" s="32">
        <f t="shared" si="6"/>
        <v>4.1000000000000014</v>
      </c>
      <c r="L13" s="35">
        <f>'1. 1617 up to 30 Nov'!N13</f>
        <v>42.281879194630875</v>
      </c>
      <c r="M13" s="34">
        <f>'2. 1516 up to 30 Nov'!N13</f>
        <v>37.000264760391843</v>
      </c>
      <c r="N13" s="32">
        <f t="shared" si="7"/>
        <v>5.2816144342390317</v>
      </c>
    </row>
    <row r="14" spans="2:14" ht="15" x14ac:dyDescent="0.3">
      <c r="B14" s="29" t="s">
        <v>25</v>
      </c>
      <c r="C14" s="35">
        <f>'1. 1617 up to 30 Nov'!E14</f>
        <v>67.3</v>
      </c>
      <c r="D14" s="34">
        <f>'2. 1516 up to 30 Nov'!E14</f>
        <v>65.5</v>
      </c>
      <c r="E14" s="32">
        <f t="shared" si="4"/>
        <v>1.7999999999999972</v>
      </c>
      <c r="F14" s="35">
        <f>'1. 1617 up to 30 Nov'!H14</f>
        <v>45.1</v>
      </c>
      <c r="G14" s="34">
        <f>'2. 1516 up to 30 Nov'!H14</f>
        <v>40.9</v>
      </c>
      <c r="H14" s="32">
        <f t="shared" si="5"/>
        <v>4.2000000000000028</v>
      </c>
      <c r="I14" s="35">
        <f>'1. 1617 up to 30 Nov'!K14</f>
        <v>33.9</v>
      </c>
      <c r="J14" s="34">
        <f>'2. 1516 up to 30 Nov'!K14</f>
        <v>33.200000000000003</v>
      </c>
      <c r="K14" s="32">
        <f t="shared" si="6"/>
        <v>0.69999999999999574</v>
      </c>
      <c r="L14" s="35">
        <f>'1. 1617 up to 30 Nov'!N14</f>
        <v>25.755287009063444</v>
      </c>
      <c r="M14" s="34">
        <f>'2. 1516 up to 30 Nov'!N14</f>
        <v>21.259585576766192</v>
      </c>
      <c r="N14" s="32">
        <f t="shared" si="7"/>
        <v>4.4957014322972526</v>
      </c>
    </row>
    <row r="15" spans="2:14" ht="15" x14ac:dyDescent="0.3">
      <c r="B15" s="29" t="s">
        <v>26</v>
      </c>
      <c r="C15" s="35">
        <f>'1. 1617 up to 30 Nov'!E15</f>
        <v>62.9</v>
      </c>
      <c r="D15" s="34">
        <f>'2. 1516 up to 30 Nov'!E15</f>
        <v>62.4</v>
      </c>
      <c r="E15" s="32">
        <f t="shared" si="4"/>
        <v>0.5</v>
      </c>
      <c r="F15" s="35">
        <f>'1. 1617 up to 30 Nov'!H15</f>
        <v>39.200000000000003</v>
      </c>
      <c r="G15" s="34">
        <f>'2. 1516 up to 30 Nov'!H15</f>
        <v>36</v>
      </c>
      <c r="H15" s="32">
        <f t="shared" si="5"/>
        <v>3.2000000000000028</v>
      </c>
      <c r="I15" s="35">
        <f>'1. 1617 up to 30 Nov'!K15</f>
        <v>42.3</v>
      </c>
      <c r="J15" s="34">
        <f>'2. 1516 up to 30 Nov'!K15</f>
        <v>40.4</v>
      </c>
      <c r="K15" s="32">
        <f t="shared" si="6"/>
        <v>1.8999999999999986</v>
      </c>
      <c r="L15" s="35">
        <f>'1. 1617 up to 30 Nov'!N15</f>
        <v>30.362903225806452</v>
      </c>
      <c r="M15" s="34">
        <f>'2. 1516 up to 30 Nov'!N15</f>
        <v>22.540983606557376</v>
      </c>
      <c r="N15" s="32">
        <f t="shared" si="7"/>
        <v>7.8219196192490763</v>
      </c>
    </row>
    <row r="16" spans="2:14" ht="15" x14ac:dyDescent="0.3">
      <c r="B16" s="29" t="s">
        <v>27</v>
      </c>
      <c r="C16" s="35">
        <f>'1. 1617 up to 30 Nov'!E16</f>
        <v>67.2</v>
      </c>
      <c r="D16" s="34">
        <f>'2. 1516 up to 30 Nov'!E16</f>
        <v>67.099999999999994</v>
      </c>
      <c r="E16" s="32">
        <f t="shared" si="4"/>
        <v>0.10000000000000853</v>
      </c>
      <c r="F16" s="35">
        <f>'1. 1617 up to 30 Nov'!H16</f>
        <v>41.7</v>
      </c>
      <c r="G16" s="34">
        <f>'2. 1516 up to 30 Nov'!H16</f>
        <v>36.700000000000003</v>
      </c>
      <c r="H16" s="32">
        <f t="shared" si="5"/>
        <v>5</v>
      </c>
      <c r="I16" s="35">
        <f>'1. 1617 up to 30 Nov'!K16</f>
        <v>47.4</v>
      </c>
      <c r="J16" s="34">
        <f>'2. 1516 up to 30 Nov'!K16</f>
        <v>39.1</v>
      </c>
      <c r="K16" s="32">
        <f t="shared" si="6"/>
        <v>8.2999999999999972</v>
      </c>
      <c r="L16" s="35">
        <f>'1. 1617 up to 30 Nov'!N16</f>
        <v>39.676930843008577</v>
      </c>
      <c r="M16" s="34">
        <f>'2. 1516 up to 30 Nov'!N16</f>
        <v>37.471375195853923</v>
      </c>
      <c r="N16" s="32">
        <f t="shared" si="7"/>
        <v>2.2055556471546538</v>
      </c>
    </row>
    <row r="17" spans="2:14" ht="15" x14ac:dyDescent="0.3">
      <c r="B17" s="29" t="s">
        <v>30</v>
      </c>
      <c r="C17" s="35">
        <f>'1. 1617 up to 30 Nov'!E17</f>
        <v>64.599999999999994</v>
      </c>
      <c r="D17" s="34">
        <f>'2. 1516 up to 30 Nov'!E17</f>
        <v>65.900000000000006</v>
      </c>
      <c r="E17" s="32">
        <f t="shared" si="4"/>
        <v>-1.3000000000000114</v>
      </c>
      <c r="F17" s="35">
        <f>'1. 1617 up to 30 Nov'!H17</f>
        <v>41</v>
      </c>
      <c r="G17" s="34">
        <f>'2. 1516 up to 30 Nov'!H17</f>
        <v>38.5</v>
      </c>
      <c r="H17" s="32">
        <f t="shared" si="5"/>
        <v>2.5</v>
      </c>
      <c r="I17" s="35">
        <f>'1. 1617 up to 30 Nov'!K17</f>
        <v>37.6</v>
      </c>
      <c r="J17" s="34">
        <f>'2. 1516 up to 30 Nov'!K17</f>
        <v>39</v>
      </c>
      <c r="K17" s="32">
        <f t="shared" si="6"/>
        <v>-1.3999999999999986</v>
      </c>
      <c r="L17" s="35">
        <f>'1. 1617 up to 30 Nov'!N17</f>
        <v>30.585549995610567</v>
      </c>
      <c r="M17" s="34">
        <f>'2. 1516 up to 30 Nov'!N17</f>
        <v>27.020011722347821</v>
      </c>
      <c r="N17" s="32">
        <f t="shared" si="7"/>
        <v>3.5655382732627459</v>
      </c>
    </row>
    <row r="18" spans="2:14" ht="15" x14ac:dyDescent="0.3">
      <c r="B18" s="29" t="s">
        <v>36</v>
      </c>
      <c r="C18" s="35">
        <f>'1. 1617 up to 30 Nov'!E18</f>
        <v>61.4</v>
      </c>
      <c r="D18" s="34">
        <f>'2. 1516 up to 30 Nov'!E18</f>
        <v>61.4</v>
      </c>
      <c r="E18" s="32">
        <f t="shared" si="4"/>
        <v>0</v>
      </c>
      <c r="F18" s="35">
        <f>'1. 1617 up to 30 Nov'!H18</f>
        <v>39.6</v>
      </c>
      <c r="G18" s="34">
        <f>'2. 1516 up to 30 Nov'!H18</f>
        <v>35.299999999999997</v>
      </c>
      <c r="H18" s="32">
        <f t="shared" si="5"/>
        <v>4.3000000000000043</v>
      </c>
      <c r="I18" s="35">
        <f>'1. 1617 up to 30 Nov'!K18</f>
        <v>41.1</v>
      </c>
      <c r="J18" s="34">
        <f>'2. 1516 up to 30 Nov'!K18</f>
        <v>35</v>
      </c>
      <c r="K18" s="32">
        <f t="shared" si="6"/>
        <v>6.1000000000000014</v>
      </c>
      <c r="L18" s="35">
        <f>'1. 1617 up to 30 Nov'!N18</f>
        <v>28.654337228197786</v>
      </c>
      <c r="M18" s="34">
        <f>'2. 1516 up to 30 Nov'!N18</f>
        <v>24.69908521906596</v>
      </c>
      <c r="N18" s="32">
        <f t="shared" si="7"/>
        <v>3.9552520091318257</v>
      </c>
    </row>
    <row r="19" spans="2:14" ht="15" x14ac:dyDescent="0.3">
      <c r="B19" s="29" t="s">
        <v>45</v>
      </c>
      <c r="C19" s="35">
        <f>'1. 1617 up to 30 Nov'!E19</f>
        <v>66.599999999999994</v>
      </c>
      <c r="D19" s="34">
        <f>'2. 1516 up to 30 Nov'!E19</f>
        <v>66</v>
      </c>
      <c r="E19" s="32">
        <f t="shared" si="4"/>
        <v>0.59999999999999432</v>
      </c>
      <c r="F19" s="35">
        <f>'1. 1617 up to 30 Nov'!H19</f>
        <v>45.3</v>
      </c>
      <c r="G19" s="34">
        <f>'2. 1516 up to 30 Nov'!H19</f>
        <v>40.5</v>
      </c>
      <c r="H19" s="32">
        <f t="shared" si="5"/>
        <v>4.7999999999999972</v>
      </c>
      <c r="I19" s="35">
        <f>'1. 1617 up to 30 Nov'!K19</f>
        <v>38.9</v>
      </c>
      <c r="J19" s="34">
        <f>'2. 1516 up to 30 Nov'!K19</f>
        <v>34.799999999999997</v>
      </c>
      <c r="K19" s="32">
        <f t="shared" si="6"/>
        <v>4.1000000000000014</v>
      </c>
      <c r="L19" s="35">
        <f>'1. 1617 up to 30 Nov'!N19</f>
        <v>32.020921109981117</v>
      </c>
      <c r="M19" s="34">
        <f>'2. 1516 up to 30 Nov'!N19</f>
        <v>27.30306107645437</v>
      </c>
      <c r="N19" s="32">
        <f t="shared" si="7"/>
        <v>4.7178600335267475</v>
      </c>
    </row>
    <row r="20" spans="2:14" ht="15" x14ac:dyDescent="0.3">
      <c r="B20" s="29" t="s">
        <v>48</v>
      </c>
      <c r="C20" s="35">
        <f>'1. 1617 up to 30 Nov'!E20</f>
        <v>61.2</v>
      </c>
      <c r="D20" s="34">
        <f>'2. 1516 up to 30 Nov'!E20</f>
        <v>59.8</v>
      </c>
      <c r="E20" s="32">
        <f t="shared" si="4"/>
        <v>1.4000000000000057</v>
      </c>
      <c r="F20" s="35">
        <f>'1. 1617 up to 30 Nov'!H20</f>
        <v>39.200000000000003</v>
      </c>
      <c r="G20" s="34">
        <f>'2. 1516 up to 30 Nov'!H20</f>
        <v>35.5</v>
      </c>
      <c r="H20" s="32">
        <f t="shared" si="5"/>
        <v>3.7000000000000028</v>
      </c>
      <c r="I20" s="35">
        <f>'1. 1617 up to 30 Nov'!K20</f>
        <v>38.1</v>
      </c>
      <c r="J20" s="34">
        <f>'2. 1516 up to 30 Nov'!K20</f>
        <v>34</v>
      </c>
      <c r="K20" s="32">
        <f t="shared" si="6"/>
        <v>4.1000000000000014</v>
      </c>
      <c r="L20" s="35">
        <f>'1. 1617 up to 30 Nov'!N20</f>
        <v>28.662779763024261</v>
      </c>
      <c r="M20" s="34">
        <f>'2. 1516 up to 30 Nov'!N20</f>
        <v>23.513906562443193</v>
      </c>
      <c r="N20" s="32">
        <f t="shared" si="7"/>
        <v>5.1488732005810682</v>
      </c>
    </row>
    <row r="21" spans="2:14" ht="15" x14ac:dyDescent="0.3">
      <c r="B21" s="29" t="s">
        <v>49</v>
      </c>
      <c r="C21" s="35">
        <f>'1. 1617 up to 30 Nov'!E21</f>
        <v>68</v>
      </c>
      <c r="D21" s="34">
        <f>'2. 1516 up to 30 Nov'!E21</f>
        <v>69</v>
      </c>
      <c r="E21" s="32">
        <f t="shared" si="4"/>
        <v>-1</v>
      </c>
      <c r="F21" s="35">
        <f>'1. 1617 up to 30 Nov'!H21</f>
        <v>43.8</v>
      </c>
      <c r="G21" s="34">
        <f>'2. 1516 up to 30 Nov'!H21</f>
        <v>44.5</v>
      </c>
      <c r="H21" s="32">
        <f t="shared" si="5"/>
        <v>-0.70000000000000284</v>
      </c>
      <c r="I21" s="35">
        <f>'1. 1617 up to 30 Nov'!K21</f>
        <v>41.9</v>
      </c>
      <c r="J21" s="34">
        <f>'2. 1516 up to 30 Nov'!K21</f>
        <v>44.5</v>
      </c>
      <c r="K21" s="32">
        <f t="shared" si="6"/>
        <v>-2.6000000000000014</v>
      </c>
      <c r="L21" s="35">
        <f>'1. 1617 up to 30 Nov'!N21</f>
        <v>39.382464316923972</v>
      </c>
      <c r="M21" s="34">
        <f>'2. 1516 up to 30 Nov'!N21</f>
        <v>40.317460317460316</v>
      </c>
      <c r="N21" s="32">
        <f t="shared" si="7"/>
        <v>-0.93499600053634424</v>
      </c>
    </row>
    <row r="22" spans="2:14" ht="15" x14ac:dyDescent="0.3">
      <c r="B22" s="29" t="s">
        <v>50</v>
      </c>
      <c r="C22" s="35">
        <f>'1. 1617 up to 30 Nov'!E22</f>
        <v>65.400000000000006</v>
      </c>
      <c r="D22" s="34">
        <f>'2. 1516 up to 30 Nov'!E22</f>
        <v>63.9</v>
      </c>
      <c r="E22" s="32">
        <f t="shared" si="4"/>
        <v>1.5000000000000071</v>
      </c>
      <c r="F22" s="35">
        <f>'1. 1617 up to 30 Nov'!H22</f>
        <v>43.7</v>
      </c>
      <c r="G22" s="34">
        <f>'2. 1516 up to 30 Nov'!H22</f>
        <v>38</v>
      </c>
      <c r="H22" s="32">
        <f t="shared" si="5"/>
        <v>5.7000000000000028</v>
      </c>
      <c r="I22" s="35">
        <f>'1. 1617 up to 30 Nov'!K22</f>
        <v>38.299999999999997</v>
      </c>
      <c r="J22" s="34">
        <f>'2. 1516 up to 30 Nov'!K22</f>
        <v>35.700000000000003</v>
      </c>
      <c r="K22" s="32">
        <f t="shared" si="6"/>
        <v>2.5999999999999943</v>
      </c>
      <c r="L22" s="35">
        <f>'1. 1617 up to 30 Nov'!N22</f>
        <v>25.376540392514833</v>
      </c>
      <c r="M22" s="34">
        <f>'2. 1516 up to 30 Nov'!N22</f>
        <v>23.24877821736095</v>
      </c>
      <c r="N22" s="32">
        <f t="shared" si="7"/>
        <v>2.1277621751538831</v>
      </c>
    </row>
    <row r="23" spans="2:14" ht="15" x14ac:dyDescent="0.3">
      <c r="B23" s="29" t="s">
        <v>52</v>
      </c>
      <c r="C23" s="35">
        <f>'1. 1617 up to 30 Nov'!E23</f>
        <v>62.1</v>
      </c>
      <c r="D23" s="34">
        <f>'2. 1516 up to 30 Nov'!E23</f>
        <v>65.8</v>
      </c>
      <c r="E23" s="32">
        <f t="shared" si="4"/>
        <v>-3.6999999999999957</v>
      </c>
      <c r="F23" s="35">
        <f>'1. 1617 up to 30 Nov'!H23</f>
        <v>41.8</v>
      </c>
      <c r="G23" s="34">
        <f>'2. 1516 up to 30 Nov'!H23</f>
        <v>38.9</v>
      </c>
      <c r="H23" s="32">
        <f t="shared" si="5"/>
        <v>2.8999999999999986</v>
      </c>
      <c r="I23" s="35">
        <f>'1. 1617 up to 30 Nov'!K23</f>
        <v>37.700000000000003</v>
      </c>
      <c r="J23" s="34">
        <f>'2. 1516 up to 30 Nov'!K23</f>
        <v>35.4</v>
      </c>
      <c r="K23" s="32">
        <f t="shared" si="6"/>
        <v>2.3000000000000043</v>
      </c>
      <c r="L23" s="35">
        <f>'1. 1617 up to 30 Nov'!N23</f>
        <v>27.295428351901652</v>
      </c>
      <c r="M23" s="34">
        <f>'2. 1516 up to 30 Nov'!N23</f>
        <v>24.481086323957324</v>
      </c>
      <c r="N23" s="32">
        <f t="shared" si="7"/>
        <v>2.8143420279443276</v>
      </c>
    </row>
    <row r="24" spans="2:14" ht="15.75" thickBot="1" x14ac:dyDescent="0.3">
      <c r="B24" s="29" t="s">
        <v>54</v>
      </c>
      <c r="C24" s="35">
        <f>'1. 1617 up to 30 Nov'!E24</f>
        <v>65.2</v>
      </c>
      <c r="D24" s="34">
        <f>'2. 1516 up to 30 Nov'!E24</f>
        <v>63</v>
      </c>
      <c r="E24" s="32">
        <f t="shared" si="4"/>
        <v>2.2000000000000028</v>
      </c>
      <c r="F24" s="35">
        <f>'1. 1617 up to 30 Nov'!H24</f>
        <v>40.299999999999997</v>
      </c>
      <c r="G24" s="34">
        <f>'2. 1516 up to 30 Nov'!H24</f>
        <v>35.1</v>
      </c>
      <c r="H24" s="32">
        <f t="shared" si="5"/>
        <v>5.1999999999999957</v>
      </c>
      <c r="I24" s="35">
        <f>'1. 1617 up to 30 Nov'!K24</f>
        <v>40.700000000000003</v>
      </c>
      <c r="J24" s="34">
        <f>'2. 1516 up to 30 Nov'!K24</f>
        <v>35.5</v>
      </c>
      <c r="K24" s="32">
        <f t="shared" si="6"/>
        <v>5.2000000000000028</v>
      </c>
      <c r="L24" s="35">
        <f>'1. 1617 up to 30 Nov'!N24</f>
        <v>33.182098246793259</v>
      </c>
      <c r="M24" s="34">
        <f>'2. 1516 up to 30 Nov'!N24</f>
        <v>26.567684607164949</v>
      </c>
      <c r="N24" s="32">
        <f t="shared" si="7"/>
        <v>6.6144136396283102</v>
      </c>
    </row>
    <row r="25" spans="2:14" ht="16.2" thickBot="1" x14ac:dyDescent="0.35">
      <c r="B25" s="52" t="s">
        <v>74</v>
      </c>
      <c r="C25" s="71">
        <f>'1. 1617 up to 30 Nov'!E25</f>
        <v>63.708022469174452</v>
      </c>
      <c r="D25" s="72">
        <f>'2. 1516 up to 30 Nov'!E25</f>
        <v>64.477849467938086</v>
      </c>
      <c r="E25" s="77">
        <f t="shared" si="4"/>
        <v>-0.7698269987636337</v>
      </c>
      <c r="F25" s="71">
        <f>'1. 1617 up to 30 Nov'!H25</f>
        <v>40.772172779854124</v>
      </c>
      <c r="G25" s="72">
        <f>'2. 1516 up to 30 Nov'!H25</f>
        <v>36.807843042966027</v>
      </c>
      <c r="H25" s="78">
        <f t="shared" si="5"/>
        <v>3.9643297368880965</v>
      </c>
      <c r="I25" s="71">
        <f>'1. 1617 up to 30 Nov'!K25</f>
        <v>39.526305077846743</v>
      </c>
      <c r="J25" s="72">
        <f>'2. 1516 up to 30 Nov'!K25</f>
        <v>36.179473907110257</v>
      </c>
      <c r="K25" s="78">
        <f t="shared" si="6"/>
        <v>3.3468311707364862</v>
      </c>
      <c r="L25" s="71">
        <f>'1. 1617 up to 30 Nov'!N25</f>
        <v>31.011437877908609</v>
      </c>
      <c r="M25" s="72">
        <f>'2. 1516 up to 30 Nov'!N25</f>
        <v>27.450909659343697</v>
      </c>
      <c r="N25" s="79">
        <f t="shared" si="7"/>
        <v>3.5605282185649116</v>
      </c>
    </row>
    <row r="26" spans="2:14" ht="15.75" x14ac:dyDescent="0.25">
      <c r="B26" s="44" t="s">
        <v>68</v>
      </c>
      <c r="C26" s="84"/>
      <c r="D26" s="85"/>
      <c r="E26" s="86"/>
      <c r="F26" s="84"/>
      <c r="G26" s="85"/>
      <c r="H26" s="86"/>
      <c r="I26" s="81"/>
      <c r="J26" s="82"/>
      <c r="K26" s="83"/>
      <c r="L26" s="81"/>
      <c r="M26" s="82"/>
      <c r="N26" s="83"/>
    </row>
    <row r="27" spans="2:14" ht="15" x14ac:dyDescent="0.25">
      <c r="B27" s="29" t="s">
        <v>9</v>
      </c>
      <c r="C27" s="35">
        <f>'1. 1617 up to 30 Nov'!E27</f>
        <v>68.5</v>
      </c>
      <c r="D27" s="34">
        <f>'2. 1516 up to 30 Nov'!E27</f>
        <v>66.099999999999994</v>
      </c>
      <c r="E27" s="32">
        <f t="shared" ref="E27:E41" si="8">C27-D27</f>
        <v>2.4000000000000057</v>
      </c>
      <c r="F27" s="35">
        <f>'1. 1617 up to 30 Nov'!H27</f>
        <v>43.6</v>
      </c>
      <c r="G27" s="34">
        <f>'2. 1516 up to 30 Nov'!H27</f>
        <v>39.5</v>
      </c>
      <c r="H27" s="32">
        <f t="shared" ref="H27:H41" si="9">F27-G27</f>
        <v>4.1000000000000014</v>
      </c>
      <c r="I27" s="35">
        <f>'1. 1617 up to 30 Nov'!K27</f>
        <v>42.7</v>
      </c>
      <c r="J27" s="34">
        <f>'2. 1516 up to 30 Nov'!K27</f>
        <v>41.9</v>
      </c>
      <c r="K27" s="32">
        <f t="shared" ref="K27:K41" si="10">I27-J27</f>
        <v>0.80000000000000426</v>
      </c>
      <c r="L27" s="35">
        <f>'1. 1617 up to 30 Nov'!N27</f>
        <v>36.744127936031987</v>
      </c>
      <c r="M27" s="34">
        <f>'2. 1516 up to 30 Nov'!N27</f>
        <v>29.825436408977556</v>
      </c>
      <c r="N27" s="32">
        <f t="shared" ref="N27:N41" si="11">L27-M27</f>
        <v>6.9186915270544311</v>
      </c>
    </row>
    <row r="28" spans="2:14" ht="15" x14ac:dyDescent="0.3">
      <c r="B28" s="29" t="s">
        <v>10</v>
      </c>
      <c r="C28" s="35">
        <f>'1. 1617 up to 30 Nov'!E28</f>
        <v>68.3</v>
      </c>
      <c r="D28" s="34">
        <f>'2. 1516 up to 30 Nov'!E28</f>
        <v>68.599999999999994</v>
      </c>
      <c r="E28" s="32">
        <f t="shared" si="8"/>
        <v>-0.29999999999999716</v>
      </c>
      <c r="F28" s="35">
        <f>'1. 1617 up to 30 Nov'!H28</f>
        <v>41.9</v>
      </c>
      <c r="G28" s="34">
        <f>'2. 1516 up to 30 Nov'!H28</f>
        <v>38.299999999999997</v>
      </c>
      <c r="H28" s="32">
        <f t="shared" si="9"/>
        <v>3.6000000000000014</v>
      </c>
      <c r="I28" s="35">
        <f>'1. 1617 up to 30 Nov'!K28</f>
        <v>45.5</v>
      </c>
      <c r="J28" s="34">
        <f>'2. 1516 up to 30 Nov'!K28</f>
        <v>41.5</v>
      </c>
      <c r="K28" s="32">
        <f t="shared" si="10"/>
        <v>4</v>
      </c>
      <c r="L28" s="35">
        <f>'1. 1617 up to 30 Nov'!N28</f>
        <v>46.175924362654058</v>
      </c>
      <c r="M28" s="34">
        <f>'2. 1516 up to 30 Nov'!N28</f>
        <v>40.610028744809966</v>
      </c>
      <c r="N28" s="32">
        <f t="shared" si="11"/>
        <v>5.5658956178440917</v>
      </c>
    </row>
    <row r="29" spans="2:14" ht="15" x14ac:dyDescent="0.3">
      <c r="B29" s="29" t="s">
        <v>11</v>
      </c>
      <c r="C29" s="35">
        <f>'1. 1617 up to 30 Nov'!E29</f>
        <v>67.599999999999994</v>
      </c>
      <c r="D29" s="34">
        <f>'2. 1516 up to 30 Nov'!E29</f>
        <v>65.900000000000006</v>
      </c>
      <c r="E29" s="32">
        <f t="shared" si="8"/>
        <v>1.6999999999999886</v>
      </c>
      <c r="F29" s="35">
        <f>'1. 1617 up to 30 Nov'!H29</f>
        <v>49</v>
      </c>
      <c r="G29" s="34">
        <f>'2. 1516 up to 30 Nov'!H29</f>
        <v>44.3</v>
      </c>
      <c r="H29" s="32">
        <f t="shared" si="9"/>
        <v>4.7000000000000028</v>
      </c>
      <c r="I29" s="35">
        <f>'1. 1617 up to 30 Nov'!K29</f>
        <v>49.2</v>
      </c>
      <c r="J29" s="34">
        <f>'2. 1516 up to 30 Nov'!K29</f>
        <v>46.5</v>
      </c>
      <c r="K29" s="32">
        <f t="shared" si="10"/>
        <v>2.7000000000000028</v>
      </c>
      <c r="L29" s="35">
        <f>'1. 1617 up to 30 Nov'!N29</f>
        <v>41.677995727325694</v>
      </c>
      <c r="M29" s="34">
        <f>'2. 1516 up to 30 Nov'!N29</f>
        <v>33.371757925072046</v>
      </c>
      <c r="N29" s="32">
        <f t="shared" si="11"/>
        <v>8.3062378022536478</v>
      </c>
    </row>
    <row r="30" spans="2:14" ht="15" x14ac:dyDescent="0.3">
      <c r="B30" s="29" t="s">
        <v>15</v>
      </c>
      <c r="C30" s="35">
        <f>'1. 1617 up to 30 Nov'!E30</f>
        <v>68.3</v>
      </c>
      <c r="D30" s="34">
        <f>'2. 1516 up to 30 Nov'!E30</f>
        <v>67.7</v>
      </c>
      <c r="E30" s="32">
        <f t="shared" si="8"/>
        <v>0.59999999999999432</v>
      </c>
      <c r="F30" s="35">
        <f>'1. 1617 up to 30 Nov'!H30</f>
        <v>43.4</v>
      </c>
      <c r="G30" s="34">
        <f>'2. 1516 up to 30 Nov'!H30</f>
        <v>39.5</v>
      </c>
      <c r="H30" s="32">
        <f t="shared" si="9"/>
        <v>3.8999999999999986</v>
      </c>
      <c r="I30" s="35">
        <f>'1. 1617 up to 30 Nov'!K30</f>
        <v>40.799999999999997</v>
      </c>
      <c r="J30" s="34">
        <f>'2. 1516 up to 30 Nov'!K30</f>
        <v>39.299999999999997</v>
      </c>
      <c r="K30" s="32">
        <f t="shared" si="10"/>
        <v>1.5</v>
      </c>
      <c r="L30" s="35">
        <f>'1. 1617 up to 30 Nov'!N30</f>
        <v>38.307800669131893</v>
      </c>
      <c r="M30" s="34">
        <f>'2. 1516 up to 30 Nov'!N30</f>
        <v>34.082191780821915</v>
      </c>
      <c r="N30" s="32">
        <f t="shared" si="11"/>
        <v>4.2256088883099778</v>
      </c>
    </row>
    <row r="31" spans="2:14" ht="15" x14ac:dyDescent="0.3">
      <c r="B31" s="29" t="s">
        <v>23</v>
      </c>
      <c r="C31" s="35">
        <f>'1. 1617 up to 30 Nov'!E31</f>
        <v>69.099999999999994</v>
      </c>
      <c r="D31" s="34">
        <f>'2. 1516 up to 30 Nov'!E31</f>
        <v>69.099999999999994</v>
      </c>
      <c r="E31" s="32">
        <f t="shared" si="8"/>
        <v>0</v>
      </c>
      <c r="F31" s="35">
        <f>'1. 1617 up to 30 Nov'!H31</f>
        <v>45.1</v>
      </c>
      <c r="G31" s="34">
        <f>'2. 1516 up to 30 Nov'!H31</f>
        <v>39.299999999999997</v>
      </c>
      <c r="H31" s="32">
        <f t="shared" si="9"/>
        <v>5.8000000000000043</v>
      </c>
      <c r="I31" s="35">
        <f>'1. 1617 up to 30 Nov'!K31</f>
        <v>41.9</v>
      </c>
      <c r="J31" s="34">
        <f>'2. 1516 up to 30 Nov'!K31</f>
        <v>37.9</v>
      </c>
      <c r="K31" s="32">
        <f t="shared" si="10"/>
        <v>4</v>
      </c>
      <c r="L31" s="35">
        <f>'1. 1617 up to 30 Nov'!N31</f>
        <v>40.459818382237152</v>
      </c>
      <c r="M31" s="34">
        <f>'2. 1516 up to 30 Nov'!N31</f>
        <v>37.367757496025874</v>
      </c>
      <c r="N31" s="32">
        <f t="shared" si="11"/>
        <v>3.0920608862112786</v>
      </c>
    </row>
    <row r="32" spans="2:14" ht="15" x14ac:dyDescent="0.3">
      <c r="B32" s="29" t="s">
        <v>31</v>
      </c>
      <c r="C32" s="35">
        <f>'1. 1617 up to 30 Nov'!E32</f>
        <v>71</v>
      </c>
      <c r="D32" s="34">
        <f>'2. 1516 up to 30 Nov'!E32</f>
        <v>70.8</v>
      </c>
      <c r="E32" s="32">
        <f t="shared" si="8"/>
        <v>0.20000000000000284</v>
      </c>
      <c r="F32" s="35">
        <f>'1. 1617 up to 30 Nov'!H32</f>
        <v>49.2</v>
      </c>
      <c r="G32" s="34">
        <f>'2. 1516 up to 30 Nov'!H32</f>
        <v>44.5</v>
      </c>
      <c r="H32" s="32">
        <f t="shared" si="9"/>
        <v>4.7000000000000028</v>
      </c>
      <c r="I32" s="35">
        <f>'1. 1617 up to 30 Nov'!K32</f>
        <v>41.6</v>
      </c>
      <c r="J32" s="34">
        <f>'2. 1516 up to 30 Nov'!K32</f>
        <v>45.7</v>
      </c>
      <c r="K32" s="32">
        <f t="shared" si="10"/>
        <v>-4.1000000000000014</v>
      </c>
      <c r="L32" s="35">
        <f>'1. 1617 up to 30 Nov'!N32</f>
        <v>43.576066790352499</v>
      </c>
      <c r="M32" s="34">
        <f>'2. 1516 up to 30 Nov'!N32</f>
        <v>41.606005459508644</v>
      </c>
      <c r="N32" s="32">
        <f t="shared" si="11"/>
        <v>1.9700613308438548</v>
      </c>
    </row>
    <row r="33" spans="2:14" ht="15" x14ac:dyDescent="0.25">
      <c r="B33" s="29" t="s">
        <v>32</v>
      </c>
      <c r="C33" s="35">
        <f>'1. 1617 up to 30 Nov'!E33</f>
        <v>70.5</v>
      </c>
      <c r="D33" s="34">
        <f>'2. 1516 up to 30 Nov'!E33</f>
        <v>71.2</v>
      </c>
      <c r="E33" s="32">
        <f t="shared" si="8"/>
        <v>-0.70000000000000284</v>
      </c>
      <c r="F33" s="35">
        <f>'1. 1617 up to 30 Nov'!H33</f>
        <v>48.2</v>
      </c>
      <c r="G33" s="34">
        <f>'2. 1516 up to 30 Nov'!H33</f>
        <v>45.8</v>
      </c>
      <c r="H33" s="32">
        <f t="shared" si="9"/>
        <v>2.4000000000000057</v>
      </c>
      <c r="I33" s="35">
        <f>'1. 1617 up to 30 Nov'!K33</f>
        <v>44.4</v>
      </c>
      <c r="J33" s="34">
        <f>'2. 1516 up to 30 Nov'!K33</f>
        <v>44.5</v>
      </c>
      <c r="K33" s="32">
        <f t="shared" si="10"/>
        <v>-0.10000000000000142</v>
      </c>
      <c r="L33" s="35">
        <f>'1. 1617 up to 30 Nov'!N33</f>
        <v>39.005602240896359</v>
      </c>
      <c r="M33" s="34">
        <f>'2. 1516 up to 30 Nov'!N33</f>
        <v>36.693914623069936</v>
      </c>
      <c r="N33" s="32">
        <f t="shared" si="11"/>
        <v>2.3116876178264221</v>
      </c>
    </row>
    <row r="34" spans="2:14" ht="15" x14ac:dyDescent="0.25">
      <c r="B34" s="29" t="s">
        <v>38</v>
      </c>
      <c r="C34" s="35">
        <f>'1. 1617 up to 30 Nov'!E34</f>
        <v>70.099999999999994</v>
      </c>
      <c r="D34" s="34">
        <f>'2. 1516 up to 30 Nov'!E34</f>
        <v>68.3</v>
      </c>
      <c r="E34" s="32">
        <f t="shared" si="8"/>
        <v>1.7999999999999972</v>
      </c>
      <c r="F34" s="35">
        <f>'1. 1617 up to 30 Nov'!H34</f>
        <v>46.1</v>
      </c>
      <c r="G34" s="34">
        <f>'2. 1516 up to 30 Nov'!H34</f>
        <v>39.9</v>
      </c>
      <c r="H34" s="32">
        <f t="shared" si="9"/>
        <v>6.2000000000000028</v>
      </c>
      <c r="I34" s="35">
        <f>'1. 1617 up to 30 Nov'!K34</f>
        <v>49.2</v>
      </c>
      <c r="J34" s="34">
        <f>'2. 1516 up to 30 Nov'!K34</f>
        <v>45.1</v>
      </c>
      <c r="K34" s="32">
        <f t="shared" si="10"/>
        <v>4.1000000000000014</v>
      </c>
      <c r="L34" s="35">
        <f>'1. 1617 up to 30 Nov'!N34</f>
        <v>39.909946786737613</v>
      </c>
      <c r="M34" s="34">
        <f>'2. 1516 up to 30 Nov'!N34</f>
        <v>34.212416214490901</v>
      </c>
      <c r="N34" s="32">
        <f t="shared" si="11"/>
        <v>5.6975305722467127</v>
      </c>
    </row>
    <row r="35" spans="2:14" ht="15" x14ac:dyDescent="0.25">
      <c r="B35" s="29" t="s">
        <v>40</v>
      </c>
      <c r="C35" s="35">
        <f>'1. 1617 up to 30 Nov'!E35</f>
        <v>62.7</v>
      </c>
      <c r="D35" s="34">
        <f>'2. 1516 up to 30 Nov'!E35</f>
        <v>62.2</v>
      </c>
      <c r="E35" s="32">
        <f t="shared" si="8"/>
        <v>0.5</v>
      </c>
      <c r="F35" s="35">
        <f>'1. 1617 up to 30 Nov'!H35</f>
        <v>43.6</v>
      </c>
      <c r="G35" s="34">
        <f>'2. 1516 up to 30 Nov'!H35</f>
        <v>41.1</v>
      </c>
      <c r="H35" s="32">
        <f t="shared" si="9"/>
        <v>2.5</v>
      </c>
      <c r="I35" s="35">
        <f>'1. 1617 up to 30 Nov'!K35</f>
        <v>35.799999999999997</v>
      </c>
      <c r="J35" s="34">
        <f>'2. 1516 up to 30 Nov'!K35</f>
        <v>37</v>
      </c>
      <c r="K35" s="32">
        <f t="shared" si="10"/>
        <v>-1.2000000000000028</v>
      </c>
      <c r="L35" s="35">
        <f>'1. 1617 up to 30 Nov'!N35</f>
        <v>22.94914387937644</v>
      </c>
      <c r="M35" s="34">
        <f>'2. 1516 up to 30 Nov'!N35</f>
        <v>19.922120336641125</v>
      </c>
      <c r="N35" s="32">
        <f t="shared" si="11"/>
        <v>3.0270235427353143</v>
      </c>
    </row>
    <row r="36" spans="2:14" ht="15" x14ac:dyDescent="0.25">
      <c r="B36" s="29" t="s">
        <v>46</v>
      </c>
      <c r="C36" s="35">
        <f>'1. 1617 up to 30 Nov'!E36</f>
        <v>64</v>
      </c>
      <c r="D36" s="34">
        <f>'2. 1516 up to 30 Nov'!E36</f>
        <v>65.599999999999994</v>
      </c>
      <c r="E36" s="32">
        <f t="shared" si="8"/>
        <v>-1.5999999999999943</v>
      </c>
      <c r="F36" s="35">
        <f>'1. 1617 up to 30 Nov'!H36</f>
        <v>37.1</v>
      </c>
      <c r="G36" s="34">
        <f>'2. 1516 up to 30 Nov'!H36</f>
        <v>41.8</v>
      </c>
      <c r="H36" s="32">
        <f t="shared" si="9"/>
        <v>-4.6999999999999957</v>
      </c>
      <c r="I36" s="35">
        <f>'1. 1617 up to 30 Nov'!K36</f>
        <v>34.9</v>
      </c>
      <c r="J36" s="34">
        <f>'2. 1516 up to 30 Nov'!K36</f>
        <v>40.200000000000003</v>
      </c>
      <c r="K36" s="32">
        <f t="shared" si="10"/>
        <v>-5.3000000000000043</v>
      </c>
      <c r="L36" s="35">
        <f>'1. 1617 up to 30 Nov'!N36</f>
        <v>29.7244094488189</v>
      </c>
      <c r="M36" s="34">
        <f>'2. 1516 up to 30 Nov'!N36</f>
        <v>26.673770200674834</v>
      </c>
      <c r="N36" s="32">
        <f t="shared" si="11"/>
        <v>3.0506392481440656</v>
      </c>
    </row>
    <row r="37" spans="2:14" ht="15" x14ac:dyDescent="0.3">
      <c r="B37" s="29" t="s">
        <v>51</v>
      </c>
      <c r="C37" s="35">
        <f>'1. 1617 up to 30 Nov'!E37</f>
        <v>68.099999999999994</v>
      </c>
      <c r="D37" s="34">
        <f>'2. 1516 up to 30 Nov'!E37</f>
        <v>68.7</v>
      </c>
      <c r="E37" s="32">
        <f t="shared" si="8"/>
        <v>-0.60000000000000853</v>
      </c>
      <c r="F37" s="35">
        <f>'1. 1617 up to 30 Nov'!H37</f>
        <v>44</v>
      </c>
      <c r="G37" s="34">
        <f>'2. 1516 up to 30 Nov'!H37</f>
        <v>38.799999999999997</v>
      </c>
      <c r="H37" s="32">
        <f t="shared" si="9"/>
        <v>5.2000000000000028</v>
      </c>
      <c r="I37" s="35">
        <f>'1. 1617 up to 30 Nov'!K37</f>
        <v>43.2</v>
      </c>
      <c r="J37" s="34">
        <f>'2. 1516 up to 30 Nov'!K37</f>
        <v>40.200000000000003</v>
      </c>
      <c r="K37" s="32">
        <f t="shared" si="10"/>
        <v>3</v>
      </c>
      <c r="L37" s="35">
        <f>'1. 1617 up to 30 Nov'!N37</f>
        <v>32.434983221476507</v>
      </c>
      <c r="M37" s="34">
        <f>'2. 1516 up to 30 Nov'!N37</f>
        <v>31.440071556350624</v>
      </c>
      <c r="N37" s="32">
        <f t="shared" si="11"/>
        <v>0.99491166512588336</v>
      </c>
    </row>
    <row r="38" spans="2:14" ht="15" x14ac:dyDescent="0.3">
      <c r="B38" s="29" t="s">
        <v>55</v>
      </c>
      <c r="C38" s="35">
        <f>'1. 1617 up to 30 Nov'!E38</f>
        <v>68.099999999999994</v>
      </c>
      <c r="D38" s="34">
        <f>'2. 1516 up to 30 Nov'!E38</f>
        <v>68</v>
      </c>
      <c r="E38" s="32">
        <f t="shared" si="8"/>
        <v>9.9999999999994316E-2</v>
      </c>
      <c r="F38" s="35">
        <f>'1. 1617 up to 30 Nov'!H38</f>
        <v>44</v>
      </c>
      <c r="G38" s="34">
        <f>'2. 1516 up to 30 Nov'!H38</f>
        <v>37.299999999999997</v>
      </c>
      <c r="H38" s="32">
        <f t="shared" si="9"/>
        <v>6.7000000000000028</v>
      </c>
      <c r="I38" s="35">
        <f>'1. 1617 up to 30 Nov'!K38</f>
        <v>41.8</v>
      </c>
      <c r="J38" s="34">
        <f>'2. 1516 up to 30 Nov'!K38</f>
        <v>37.9</v>
      </c>
      <c r="K38" s="32">
        <f t="shared" si="10"/>
        <v>3.8999999999999986</v>
      </c>
      <c r="L38" s="35">
        <f>'1. 1617 up to 30 Nov'!N38</f>
        <v>42.241592482690407</v>
      </c>
      <c r="M38" s="34">
        <f>'2. 1516 up to 30 Nov'!N38</f>
        <v>36.90173270325942</v>
      </c>
      <c r="N38" s="32">
        <f t="shared" si="11"/>
        <v>5.3398597794309879</v>
      </c>
    </row>
    <row r="39" spans="2:14" ht="15" x14ac:dyDescent="0.3">
      <c r="B39" s="29" t="s">
        <v>56</v>
      </c>
      <c r="C39" s="35">
        <f>'1. 1617 up to 30 Nov'!E39</f>
        <v>64.8</v>
      </c>
      <c r="D39" s="34">
        <f>'2. 1516 up to 30 Nov'!E39</f>
        <v>63.1</v>
      </c>
      <c r="E39" s="32">
        <f t="shared" si="8"/>
        <v>1.6999999999999957</v>
      </c>
      <c r="F39" s="35">
        <f>'1. 1617 up to 30 Nov'!H39</f>
        <v>40.6</v>
      </c>
      <c r="G39" s="34">
        <f>'2. 1516 up to 30 Nov'!H39</f>
        <v>38.6</v>
      </c>
      <c r="H39" s="32">
        <f t="shared" si="9"/>
        <v>2</v>
      </c>
      <c r="I39" s="35">
        <f>'1. 1617 up to 30 Nov'!K39</f>
        <v>42.8</v>
      </c>
      <c r="J39" s="34">
        <f>'2. 1516 up to 30 Nov'!K39</f>
        <v>41.3</v>
      </c>
      <c r="K39" s="32">
        <f t="shared" si="10"/>
        <v>1.5</v>
      </c>
      <c r="L39" s="35">
        <f>'1. 1617 up to 30 Nov'!N39</f>
        <v>32.229185317815578</v>
      </c>
      <c r="M39" s="34">
        <f>'2. 1516 up to 30 Nov'!N39</f>
        <v>24.894217207334275</v>
      </c>
      <c r="N39" s="32">
        <f t="shared" si="11"/>
        <v>7.3349681104813023</v>
      </c>
    </row>
    <row r="40" spans="2:14" ht="15.6" thickBot="1" x14ac:dyDescent="0.35">
      <c r="B40" s="29" t="s">
        <v>57</v>
      </c>
      <c r="C40" s="35">
        <f>'1. 1617 up to 30 Nov'!E40</f>
        <v>69.099999999999994</v>
      </c>
      <c r="D40" s="34">
        <f>'2. 1516 up to 30 Nov'!E40</f>
        <v>67.8</v>
      </c>
      <c r="E40" s="32">
        <f t="shared" si="8"/>
        <v>1.2999999999999972</v>
      </c>
      <c r="F40" s="35">
        <f>'1. 1617 up to 30 Nov'!H40</f>
        <v>45.4</v>
      </c>
      <c r="G40" s="34">
        <f>'2. 1516 up to 30 Nov'!H40</f>
        <v>40.200000000000003</v>
      </c>
      <c r="H40" s="32">
        <f t="shared" si="9"/>
        <v>5.1999999999999957</v>
      </c>
      <c r="I40" s="35">
        <f>'1. 1617 up to 30 Nov'!K40</f>
        <v>46.9</v>
      </c>
      <c r="J40" s="34">
        <f>'2. 1516 up to 30 Nov'!K40</f>
        <v>45</v>
      </c>
      <c r="K40" s="32">
        <f t="shared" si="10"/>
        <v>1.8999999999999986</v>
      </c>
      <c r="L40" s="35">
        <f>'1. 1617 up to 30 Nov'!N40</f>
        <v>41.006389776357828</v>
      </c>
      <c r="M40" s="34">
        <f>'2. 1516 up to 30 Nov'!N40</f>
        <v>39.725371227846082</v>
      </c>
      <c r="N40" s="32">
        <f t="shared" si="11"/>
        <v>1.2810185485117458</v>
      </c>
    </row>
    <row r="41" spans="2:14" ht="16.2" thickBot="1" x14ac:dyDescent="0.35">
      <c r="B41" s="52" t="s">
        <v>74</v>
      </c>
      <c r="C41" s="71">
        <f>'1. 1617 up to 30 Nov'!E41</f>
        <v>68.548583395716889</v>
      </c>
      <c r="D41" s="72">
        <f>'2. 1516 up to 30 Nov'!E41</f>
        <v>67.920701456705544</v>
      </c>
      <c r="E41" s="78">
        <f t="shared" si="8"/>
        <v>0.62788193901134548</v>
      </c>
      <c r="F41" s="71">
        <f>'1. 1617 up to 30 Nov'!H41</f>
        <v>44.468173490690639</v>
      </c>
      <c r="G41" s="72">
        <f>'2. 1516 up to 30 Nov'!H41</f>
        <v>39.798905160940386</v>
      </c>
      <c r="H41" s="78">
        <f t="shared" si="9"/>
        <v>4.6692683297502526</v>
      </c>
      <c r="I41" s="71">
        <f>'1. 1617 up to 30 Nov'!K41</f>
        <v>43.439761600681145</v>
      </c>
      <c r="J41" s="72">
        <f>'2. 1516 up to 30 Nov'!K41</f>
        <v>41.348727793851232</v>
      </c>
      <c r="K41" s="78">
        <f t="shared" si="10"/>
        <v>2.0910338068299126</v>
      </c>
      <c r="L41" s="71">
        <f>'1. 1617 up to 30 Nov'!N41</f>
        <v>38.155706387378075</v>
      </c>
      <c r="M41" s="72">
        <f>'2. 1516 up to 30 Nov'!N41</f>
        <v>33.805210349770221</v>
      </c>
      <c r="N41" s="79">
        <f t="shared" si="11"/>
        <v>4.3504960376078543</v>
      </c>
    </row>
    <row r="42" spans="2:14" ht="15.6" x14ac:dyDescent="0.3">
      <c r="B42" s="44" t="s">
        <v>70</v>
      </c>
      <c r="C42" s="84"/>
      <c r="D42" s="85"/>
      <c r="E42" s="86"/>
      <c r="F42" s="84"/>
      <c r="G42" s="85"/>
      <c r="H42" s="86"/>
      <c r="I42" s="81"/>
      <c r="J42" s="82"/>
      <c r="K42" s="83"/>
      <c r="L42" s="81"/>
      <c r="M42" s="82"/>
      <c r="N42" s="83"/>
    </row>
    <row r="43" spans="2:14" ht="15" x14ac:dyDescent="0.3">
      <c r="B43" s="29" t="s">
        <v>13</v>
      </c>
      <c r="C43" s="35">
        <f>'1. 1617 up to 30 Nov'!E43</f>
        <v>68</v>
      </c>
      <c r="D43" s="34">
        <f>'2. 1516 up to 30 Nov'!E43</f>
        <v>68.3</v>
      </c>
      <c r="E43" s="32">
        <f t="shared" ref="E43:E50" si="12">C43-D43</f>
        <v>-0.29999999999999716</v>
      </c>
      <c r="F43" s="35">
        <f>'1. 1617 up to 30 Nov'!H43</f>
        <v>44.8</v>
      </c>
      <c r="G43" s="34">
        <f>'2. 1516 up to 30 Nov'!H43</f>
        <v>41.9</v>
      </c>
      <c r="H43" s="32">
        <f t="shared" ref="H43:H50" si="13">F43-G43</f>
        <v>2.8999999999999986</v>
      </c>
      <c r="I43" s="35">
        <f>'1. 1617 up to 30 Nov'!K43</f>
        <v>41.5</v>
      </c>
      <c r="J43" s="34">
        <f>'2. 1516 up to 30 Nov'!K43</f>
        <v>42.1</v>
      </c>
      <c r="K43" s="32">
        <f t="shared" ref="K43:K50" si="14">I43-J43</f>
        <v>-0.60000000000000142</v>
      </c>
      <c r="L43" s="35">
        <f>'1. 1617 up to 30 Nov'!N43</f>
        <v>33.315416039561384</v>
      </c>
      <c r="M43" s="34">
        <f>'2. 1516 up to 30 Nov'!N43</f>
        <v>31.720940035830964</v>
      </c>
      <c r="N43" s="32">
        <f t="shared" ref="N43:N50" si="15">L43-M43</f>
        <v>1.5944760037304206</v>
      </c>
    </row>
    <row r="44" spans="2:14" ht="15" x14ac:dyDescent="0.3">
      <c r="B44" s="29" t="s">
        <v>29</v>
      </c>
      <c r="C44" s="35">
        <f>'1. 1617 up to 30 Nov'!E44</f>
        <v>63.1</v>
      </c>
      <c r="D44" s="34">
        <f>'2. 1516 up to 30 Nov'!E44</f>
        <v>65.099999999999994</v>
      </c>
      <c r="E44" s="32">
        <f t="shared" si="12"/>
        <v>-1.9999999999999929</v>
      </c>
      <c r="F44" s="35">
        <f>'1. 1617 up to 30 Nov'!H44</f>
        <v>39.1</v>
      </c>
      <c r="G44" s="34">
        <f>'2. 1516 up to 30 Nov'!H44</f>
        <v>40.9</v>
      </c>
      <c r="H44" s="32">
        <f t="shared" si="13"/>
        <v>-1.7999999999999972</v>
      </c>
      <c r="I44" s="35">
        <f>'1. 1617 up to 30 Nov'!K44</f>
        <v>34.6</v>
      </c>
      <c r="J44" s="34">
        <f>'2. 1516 up to 30 Nov'!K44</f>
        <v>37.5</v>
      </c>
      <c r="K44" s="32">
        <f t="shared" si="14"/>
        <v>-2.8999999999999986</v>
      </c>
      <c r="L44" s="35">
        <f>'1. 1617 up to 30 Nov'!N44</f>
        <v>29.946103750280713</v>
      </c>
      <c r="M44" s="34">
        <f>'2. 1516 up to 30 Nov'!N44</f>
        <v>28.611211386725799</v>
      </c>
      <c r="N44" s="32">
        <f t="shared" si="15"/>
        <v>1.3348923635549141</v>
      </c>
    </row>
    <row r="45" spans="2:14" ht="15" x14ac:dyDescent="0.3">
      <c r="B45" s="29" t="s">
        <v>37</v>
      </c>
      <c r="C45" s="35">
        <f>'1. 1617 up to 30 Nov'!E45</f>
        <v>66.8</v>
      </c>
      <c r="D45" s="34">
        <f>'2. 1516 up to 30 Nov'!E45</f>
        <v>67.3</v>
      </c>
      <c r="E45" s="32">
        <f t="shared" si="12"/>
        <v>-0.5</v>
      </c>
      <c r="F45" s="35">
        <f>'1. 1617 up to 30 Nov'!H45</f>
        <v>42.2</v>
      </c>
      <c r="G45" s="34">
        <f>'2. 1516 up to 30 Nov'!H45</f>
        <v>38.6</v>
      </c>
      <c r="H45" s="32">
        <f t="shared" si="13"/>
        <v>3.6000000000000014</v>
      </c>
      <c r="I45" s="35">
        <f>'1. 1617 up to 30 Nov'!K45</f>
        <v>42.2</v>
      </c>
      <c r="J45" s="34">
        <f>'2. 1516 up to 30 Nov'!K45</f>
        <v>40.200000000000003</v>
      </c>
      <c r="K45" s="32">
        <f t="shared" si="14"/>
        <v>2</v>
      </c>
      <c r="L45" s="35">
        <f>'1. 1617 up to 30 Nov'!N45</f>
        <v>38.870955909324337</v>
      </c>
      <c r="M45" s="34">
        <f>'2. 1516 up to 30 Nov'!N45</f>
        <v>34.780430789781263</v>
      </c>
      <c r="N45" s="32">
        <f t="shared" si="15"/>
        <v>4.0905251195430736</v>
      </c>
    </row>
    <row r="46" spans="2:14" ht="15" x14ac:dyDescent="0.3">
      <c r="B46" s="29" t="s">
        <v>41</v>
      </c>
      <c r="C46" s="35">
        <f>'1. 1617 up to 30 Nov'!E46</f>
        <v>67.900000000000006</v>
      </c>
      <c r="D46" s="34">
        <f>'2. 1516 up to 30 Nov'!E46</f>
        <v>67.2</v>
      </c>
      <c r="E46" s="32">
        <f t="shared" si="12"/>
        <v>0.70000000000000284</v>
      </c>
      <c r="F46" s="35">
        <f>'1. 1617 up to 30 Nov'!H46</f>
        <v>43.7</v>
      </c>
      <c r="G46" s="34">
        <f>'2. 1516 up to 30 Nov'!H46</f>
        <v>41</v>
      </c>
      <c r="H46" s="32">
        <f t="shared" si="13"/>
        <v>2.7000000000000028</v>
      </c>
      <c r="I46" s="35">
        <f>'1. 1617 up to 30 Nov'!K46</f>
        <v>41.8</v>
      </c>
      <c r="J46" s="34">
        <f>'2. 1516 up to 30 Nov'!K46</f>
        <v>38.4</v>
      </c>
      <c r="K46" s="32">
        <f t="shared" si="14"/>
        <v>3.3999999999999986</v>
      </c>
      <c r="L46" s="35">
        <f>'1. 1617 up to 30 Nov'!N46</f>
        <v>40.235386867890526</v>
      </c>
      <c r="M46" s="34">
        <f>'2. 1516 up to 30 Nov'!N46</f>
        <v>36.278226471073019</v>
      </c>
      <c r="N46" s="32">
        <f t="shared" si="15"/>
        <v>3.9571603968175069</v>
      </c>
    </row>
    <row r="47" spans="2:14" ht="15" x14ac:dyDescent="0.25">
      <c r="B47" s="29" t="s">
        <v>42</v>
      </c>
      <c r="C47" s="68">
        <f>'1. 1617 up to 30 Nov'!E47</f>
        <v>61.6</v>
      </c>
      <c r="D47" s="69">
        <f>'2. 1516 up to 30 Nov'!E47</f>
        <v>63.4</v>
      </c>
      <c r="E47" s="70">
        <f t="shared" si="12"/>
        <v>-1.7999999999999972</v>
      </c>
      <c r="F47" s="68">
        <f>'1. 1617 up to 30 Nov'!H47</f>
        <v>38.700000000000003</v>
      </c>
      <c r="G47" s="69">
        <f>'2. 1516 up to 30 Nov'!H47</f>
        <v>35.5</v>
      </c>
      <c r="H47" s="70">
        <f t="shared" si="13"/>
        <v>3.2000000000000028</v>
      </c>
      <c r="I47" s="68">
        <f>'1. 1617 up to 30 Nov'!K47</f>
        <v>39</v>
      </c>
      <c r="J47" s="69">
        <f>'2. 1516 up to 30 Nov'!K47</f>
        <v>35.700000000000003</v>
      </c>
      <c r="K47" s="70">
        <f t="shared" si="14"/>
        <v>3.2999999999999972</v>
      </c>
      <c r="L47" s="68">
        <f>'1. 1617 up to 30 Nov'!N47</f>
        <v>33.140519187358919</v>
      </c>
      <c r="M47" s="69">
        <f>'2. 1516 up to 30 Nov'!N47</f>
        <v>31.604395604395602</v>
      </c>
      <c r="N47" s="70">
        <f t="shared" si="15"/>
        <v>1.5361235829633166</v>
      </c>
    </row>
    <row r="48" spans="2:14" ht="15" x14ac:dyDescent="0.25">
      <c r="B48" s="29" t="s">
        <v>35</v>
      </c>
      <c r="C48" s="35">
        <f>'1. 1617 up to 30 Nov'!E48</f>
        <v>72.3</v>
      </c>
      <c r="D48" s="34">
        <f>'2. 1516 up to 30 Nov'!E48</f>
        <v>70.3</v>
      </c>
      <c r="E48" s="32">
        <f t="shared" si="12"/>
        <v>2</v>
      </c>
      <c r="F48" s="35">
        <f>'1. 1617 up to 30 Nov'!H48</f>
        <v>47.4</v>
      </c>
      <c r="G48" s="34">
        <f>'2. 1516 up to 30 Nov'!H48</f>
        <v>43.9</v>
      </c>
      <c r="H48" s="32">
        <f t="shared" si="13"/>
        <v>3.5</v>
      </c>
      <c r="I48" s="35">
        <f>'1. 1617 up to 30 Nov'!K48</f>
        <v>44.5</v>
      </c>
      <c r="J48" s="34">
        <f>'2. 1516 up to 30 Nov'!K48</f>
        <v>47.2</v>
      </c>
      <c r="K48" s="32">
        <f t="shared" si="14"/>
        <v>-2.7000000000000028</v>
      </c>
      <c r="L48" s="35">
        <f>'1. 1617 up to 30 Nov'!N48</f>
        <v>45.208644828054915</v>
      </c>
      <c r="M48" s="34">
        <f>'2. 1516 up to 30 Nov'!N48</f>
        <v>41.013887016313873</v>
      </c>
      <c r="N48" s="32">
        <f t="shared" si="15"/>
        <v>4.1947578117410416</v>
      </c>
    </row>
    <row r="49" spans="2:14" ht="15.75" thickBot="1" x14ac:dyDescent="0.3">
      <c r="B49" s="29" t="s">
        <v>44</v>
      </c>
      <c r="C49" s="35">
        <f>'1. 1617 up to 30 Nov'!E49</f>
        <v>73.5</v>
      </c>
      <c r="D49" s="34">
        <f>'2. 1516 up to 30 Nov'!E49</f>
        <v>72.900000000000006</v>
      </c>
      <c r="E49" s="32">
        <f t="shared" si="12"/>
        <v>0.59999999999999432</v>
      </c>
      <c r="F49" s="35">
        <f>'1. 1617 up to 30 Nov'!H49</f>
        <v>51</v>
      </c>
      <c r="G49" s="34">
        <f>'2. 1516 up to 30 Nov'!H49</f>
        <v>47.1</v>
      </c>
      <c r="H49" s="32">
        <f t="shared" si="13"/>
        <v>3.8999999999999986</v>
      </c>
      <c r="I49" s="35">
        <f>'1. 1617 up to 30 Nov'!K49</f>
        <v>52.4</v>
      </c>
      <c r="J49" s="34">
        <f>'2. 1516 up to 30 Nov'!K49</f>
        <v>47.4</v>
      </c>
      <c r="K49" s="32">
        <f t="shared" si="14"/>
        <v>5</v>
      </c>
      <c r="L49" s="35">
        <f>'1. 1617 up to 30 Nov'!N49</f>
        <v>46.626622331867424</v>
      </c>
      <c r="M49" s="34">
        <f>'2. 1516 up to 30 Nov'!N49</f>
        <v>40.795272435897431</v>
      </c>
      <c r="N49" s="32">
        <f t="shared" si="15"/>
        <v>5.8313498959699928</v>
      </c>
    </row>
    <row r="50" spans="2:14" ht="15" customHeight="1" thickBot="1" x14ac:dyDescent="0.3">
      <c r="B50" s="52" t="s">
        <v>74</v>
      </c>
      <c r="C50" s="71">
        <f>'1. 1617 up to 30 Nov'!E50</f>
        <v>66.640638064286279</v>
      </c>
      <c r="D50" s="72">
        <f>'2. 1516 up to 30 Nov'!E50</f>
        <v>67.152734094097809</v>
      </c>
      <c r="E50" s="77">
        <f t="shared" si="12"/>
        <v>-0.51209602981153068</v>
      </c>
      <c r="F50" s="71">
        <f>'1. 1617 up to 30 Nov'!H50</f>
        <v>42.973922384698682</v>
      </c>
      <c r="G50" s="72">
        <f>'2. 1516 up to 30 Nov'!H50</f>
        <v>40.624229510494231</v>
      </c>
      <c r="H50" s="78">
        <f t="shared" si="13"/>
        <v>2.3496928742044503</v>
      </c>
      <c r="I50" s="71">
        <f>'1. 1617 up to 30 Nov'!K50</f>
        <v>41.612634476763141</v>
      </c>
      <c r="J50" s="72">
        <f>'2. 1516 up to 30 Nov'!K50</f>
        <v>40.685767652846806</v>
      </c>
      <c r="K50" s="78">
        <f t="shared" si="14"/>
        <v>0.92686682391633468</v>
      </c>
      <c r="L50" s="71">
        <f>'1. 1617 up to 30 Nov'!N50</f>
        <v>37.352191931865711</v>
      </c>
      <c r="M50" s="72">
        <f>'2. 1516 up to 30 Nov'!N50</f>
        <v>34.134104905500109</v>
      </c>
      <c r="N50" s="79">
        <f t="shared" si="15"/>
        <v>3.2180870263656018</v>
      </c>
    </row>
    <row r="51" spans="2:14" ht="15.6" x14ac:dyDescent="0.3">
      <c r="B51" s="44" t="s">
        <v>69</v>
      </c>
      <c r="C51" s="84"/>
      <c r="D51" s="85"/>
      <c r="E51" s="86"/>
      <c r="F51" s="84"/>
      <c r="G51" s="85"/>
      <c r="H51" s="86"/>
      <c r="I51" s="81"/>
      <c r="J51" s="82"/>
      <c r="K51" s="83"/>
      <c r="L51" s="81"/>
      <c r="M51" s="82"/>
      <c r="N51" s="83"/>
    </row>
    <row r="52" spans="2:14" ht="15" x14ac:dyDescent="0.3">
      <c r="B52" s="29" t="s">
        <v>19</v>
      </c>
      <c r="C52" s="35">
        <f>'1. 1617 up to 30 Nov'!E52</f>
        <v>66.3</v>
      </c>
      <c r="D52" s="34">
        <f>'2. 1516 up to 30 Nov'!E52</f>
        <v>66.7</v>
      </c>
      <c r="E52" s="32">
        <f t="shared" ref="E52:E61" si="16">C52-D52</f>
        <v>-0.40000000000000568</v>
      </c>
      <c r="F52" s="35">
        <f>'1. 1617 up to 30 Nov'!H52</f>
        <v>42.2</v>
      </c>
      <c r="G52" s="34">
        <f>'2. 1516 up to 30 Nov'!H52</f>
        <v>37.5</v>
      </c>
      <c r="H52" s="32">
        <f t="shared" ref="H52:H61" si="17">F52-G52</f>
        <v>4.7000000000000028</v>
      </c>
      <c r="I52" s="35">
        <f>'1. 1617 up to 30 Nov'!K52</f>
        <v>41.7</v>
      </c>
      <c r="J52" s="34">
        <f>'2. 1516 up to 30 Nov'!K52</f>
        <v>36.299999999999997</v>
      </c>
      <c r="K52" s="32">
        <f t="shared" ref="K52:K61" si="18">I52-J52</f>
        <v>5.4000000000000057</v>
      </c>
      <c r="L52" s="35">
        <f>'1. 1617 up to 30 Nov'!N52</f>
        <v>35.968700560140249</v>
      </c>
      <c r="M52" s="34">
        <f>'2. 1516 up to 30 Nov'!N52</f>
        <v>34.193347839602112</v>
      </c>
      <c r="N52" s="32">
        <f t="shared" ref="N52:N61" si="19">L52-M52</f>
        <v>1.7753527205381374</v>
      </c>
    </row>
    <row r="53" spans="2:14" ht="15" x14ac:dyDescent="0.3">
      <c r="B53" s="29" t="s">
        <v>22</v>
      </c>
      <c r="C53" s="35">
        <f>'1. 1617 up to 30 Nov'!E53</f>
        <v>70.5</v>
      </c>
      <c r="D53" s="34">
        <f>'2. 1516 up to 30 Nov'!E53</f>
        <v>67.400000000000006</v>
      </c>
      <c r="E53" s="32">
        <f t="shared" si="16"/>
        <v>3.0999999999999943</v>
      </c>
      <c r="F53" s="35">
        <f>'1. 1617 up to 30 Nov'!H53</f>
        <v>46.6</v>
      </c>
      <c r="G53" s="34">
        <f>'2. 1516 up to 30 Nov'!H53</f>
        <v>40.299999999999997</v>
      </c>
      <c r="H53" s="32">
        <f t="shared" si="17"/>
        <v>6.3000000000000043</v>
      </c>
      <c r="I53" s="35">
        <f>'1. 1617 up to 30 Nov'!K53</f>
        <v>47</v>
      </c>
      <c r="J53" s="34">
        <f>'2. 1516 up to 30 Nov'!K53</f>
        <v>41.8</v>
      </c>
      <c r="K53" s="32">
        <f t="shared" si="18"/>
        <v>5.2000000000000028</v>
      </c>
      <c r="L53" s="35">
        <f>'1. 1617 up to 30 Nov'!N53</f>
        <v>40.645789388284925</v>
      </c>
      <c r="M53" s="34">
        <f>'2. 1516 up to 30 Nov'!N53</f>
        <v>32.586644125105664</v>
      </c>
      <c r="N53" s="32">
        <f t="shared" si="19"/>
        <v>8.0591452631792606</v>
      </c>
    </row>
    <row r="54" spans="2:14" ht="15" x14ac:dyDescent="0.3">
      <c r="B54" s="29" t="s">
        <v>28</v>
      </c>
      <c r="C54" s="35">
        <f>'1. 1617 up to 30 Nov'!E54</f>
        <v>60</v>
      </c>
      <c r="D54" s="34">
        <f>'2. 1516 up to 30 Nov'!E54</f>
        <v>64.7</v>
      </c>
      <c r="E54" s="32">
        <f t="shared" si="16"/>
        <v>-4.7000000000000028</v>
      </c>
      <c r="F54" s="35">
        <f>'1. 1617 up to 30 Nov'!H54</f>
        <v>36.799999999999997</v>
      </c>
      <c r="G54" s="34">
        <f>'2. 1516 up to 30 Nov'!H54</f>
        <v>40.799999999999997</v>
      </c>
      <c r="H54" s="32">
        <f t="shared" si="17"/>
        <v>-4</v>
      </c>
      <c r="I54" s="35">
        <f>'1. 1617 up to 30 Nov'!K54</f>
        <v>27.6</v>
      </c>
      <c r="J54" s="34">
        <f>'2. 1516 up to 30 Nov'!K54</f>
        <v>33.9</v>
      </c>
      <c r="K54" s="32">
        <f t="shared" si="18"/>
        <v>-6.2999999999999972</v>
      </c>
      <c r="L54" s="35">
        <f>'1. 1617 up to 30 Nov'!N54</f>
        <v>30.107526881720432</v>
      </c>
      <c r="M54" s="34">
        <f>'2. 1516 up to 30 Nov'!N54</f>
        <v>23.392857142857142</v>
      </c>
      <c r="N54" s="32">
        <f t="shared" si="19"/>
        <v>6.7146697388632894</v>
      </c>
    </row>
    <row r="55" spans="2:14" ht="15" x14ac:dyDescent="0.3">
      <c r="B55" s="30" t="s">
        <v>33</v>
      </c>
      <c r="C55" s="35">
        <f>'1. 1617 up to 30 Nov'!E55</f>
        <v>67.900000000000006</v>
      </c>
      <c r="D55" s="34">
        <f>'2. 1516 up to 30 Nov'!E55</f>
        <v>68.599999999999994</v>
      </c>
      <c r="E55" s="32">
        <f t="shared" si="16"/>
        <v>-0.69999999999998863</v>
      </c>
      <c r="F55" s="35">
        <f>'1. 1617 up to 30 Nov'!H55</f>
        <v>45.6</v>
      </c>
      <c r="G55" s="34">
        <f>'2. 1516 up to 30 Nov'!H55</f>
        <v>43.9</v>
      </c>
      <c r="H55" s="32">
        <f t="shared" si="17"/>
        <v>1.7000000000000028</v>
      </c>
      <c r="I55" s="35">
        <f>'1. 1617 up to 30 Nov'!K55</f>
        <v>47.9</v>
      </c>
      <c r="J55" s="34">
        <f>'2. 1516 up to 30 Nov'!K55</f>
        <v>46.5</v>
      </c>
      <c r="K55" s="32">
        <f t="shared" si="18"/>
        <v>1.3999999999999986</v>
      </c>
      <c r="L55" s="35">
        <f>'1. 1617 up to 30 Nov'!N55</f>
        <v>40.183443631719499</v>
      </c>
      <c r="M55" s="34">
        <f>'2. 1516 up to 30 Nov'!N55</f>
        <v>35.251130959285462</v>
      </c>
      <c r="N55" s="32">
        <f t="shared" si="19"/>
        <v>4.9323126724340369</v>
      </c>
    </row>
    <row r="56" spans="2:14" ht="15" x14ac:dyDescent="0.3">
      <c r="B56" s="29" t="s">
        <v>34</v>
      </c>
      <c r="C56" s="35">
        <f>'1. 1617 up to 30 Nov'!E56</f>
        <v>67</v>
      </c>
      <c r="D56" s="34">
        <f>'2. 1516 up to 30 Nov'!E56</f>
        <v>68</v>
      </c>
      <c r="E56" s="32">
        <f t="shared" si="16"/>
        <v>-1</v>
      </c>
      <c r="F56" s="35">
        <f>'1. 1617 up to 30 Nov'!H56</f>
        <v>43</v>
      </c>
      <c r="G56" s="34">
        <f>'2. 1516 up to 30 Nov'!H56</f>
        <v>41.8</v>
      </c>
      <c r="H56" s="32">
        <f t="shared" si="17"/>
        <v>1.2000000000000028</v>
      </c>
      <c r="I56" s="35">
        <f>'1. 1617 up to 30 Nov'!K56</f>
        <v>43.3</v>
      </c>
      <c r="J56" s="34">
        <f>'2. 1516 up to 30 Nov'!K56</f>
        <v>41.8</v>
      </c>
      <c r="K56" s="32">
        <f t="shared" si="18"/>
        <v>1.5</v>
      </c>
      <c r="L56" s="35">
        <f>'1. 1617 up to 30 Nov'!N56</f>
        <v>32.74660366213822</v>
      </c>
      <c r="M56" s="34">
        <f>'2. 1516 up to 30 Nov'!N56</f>
        <v>29.317636301291579</v>
      </c>
      <c r="N56" s="32">
        <f t="shared" si="19"/>
        <v>3.4289673608466416</v>
      </c>
    </row>
    <row r="57" spans="2:14" ht="15" x14ac:dyDescent="0.3">
      <c r="B57" s="29" t="s">
        <v>39</v>
      </c>
      <c r="C57" s="35">
        <f>'1. 1617 up to 30 Nov'!E57</f>
        <v>68.7</v>
      </c>
      <c r="D57" s="34">
        <f>'2. 1516 up to 30 Nov'!E57</f>
        <v>68.8</v>
      </c>
      <c r="E57" s="32">
        <f t="shared" si="16"/>
        <v>-9.9999999999994316E-2</v>
      </c>
      <c r="F57" s="35">
        <f>'1. 1617 up to 30 Nov'!H57</f>
        <v>44.5</v>
      </c>
      <c r="G57" s="34">
        <f>'2. 1516 up to 30 Nov'!H57</f>
        <v>38.4</v>
      </c>
      <c r="H57" s="32">
        <f t="shared" si="17"/>
        <v>6.1000000000000014</v>
      </c>
      <c r="I57" s="35">
        <f>'1. 1617 up to 30 Nov'!K57</f>
        <v>52.4</v>
      </c>
      <c r="J57" s="34">
        <f>'2. 1516 up to 30 Nov'!K57</f>
        <v>41.7</v>
      </c>
      <c r="K57" s="32">
        <f t="shared" si="18"/>
        <v>10.699999999999996</v>
      </c>
      <c r="L57" s="35">
        <f>'1. 1617 up to 30 Nov'!N57</f>
        <v>32.141549725442346</v>
      </c>
      <c r="M57" s="34">
        <f>'2. 1516 up to 30 Nov'!N57</f>
        <v>25.537109375</v>
      </c>
      <c r="N57" s="32">
        <f t="shared" si="19"/>
        <v>6.6044403504423457</v>
      </c>
    </row>
    <row r="58" spans="2:14" ht="15" x14ac:dyDescent="0.3">
      <c r="B58" s="29" t="s">
        <v>43</v>
      </c>
      <c r="C58" s="35">
        <f>'1. 1617 up to 30 Nov'!E58</f>
        <v>71.900000000000006</v>
      </c>
      <c r="D58" s="34">
        <f>'2. 1516 up to 30 Nov'!E58</f>
        <v>71.3</v>
      </c>
      <c r="E58" s="32">
        <f t="shared" si="16"/>
        <v>0.60000000000000853</v>
      </c>
      <c r="F58" s="35">
        <f>'1. 1617 up to 30 Nov'!H58</f>
        <v>49.8</v>
      </c>
      <c r="G58" s="34">
        <f>'2. 1516 up to 30 Nov'!H58</f>
        <v>46.3</v>
      </c>
      <c r="H58" s="32">
        <f t="shared" si="17"/>
        <v>3.5</v>
      </c>
      <c r="I58" s="35">
        <f>'1. 1617 up to 30 Nov'!K58</f>
        <v>50.7</v>
      </c>
      <c r="J58" s="34">
        <f>'2. 1516 up to 30 Nov'!K58</f>
        <v>46.6</v>
      </c>
      <c r="K58" s="32">
        <f t="shared" si="18"/>
        <v>4.1000000000000014</v>
      </c>
      <c r="L58" s="35">
        <f>'1. 1617 up to 30 Nov'!N58</f>
        <v>37.792500704820974</v>
      </c>
      <c r="M58" s="34">
        <f>'2. 1516 up to 30 Nov'!N58</f>
        <v>30.781961108812578</v>
      </c>
      <c r="N58" s="32">
        <f t="shared" si="19"/>
        <v>7.010539596008396</v>
      </c>
    </row>
    <row r="59" spans="2:14" ht="15" x14ac:dyDescent="0.3">
      <c r="B59" s="29" t="s">
        <v>47</v>
      </c>
      <c r="C59" s="35">
        <f>'1. 1617 up to 30 Nov'!E59</f>
        <v>68.7</v>
      </c>
      <c r="D59" s="34">
        <f>'2. 1516 up to 30 Nov'!E59</f>
        <v>64.900000000000006</v>
      </c>
      <c r="E59" s="32">
        <f t="shared" si="16"/>
        <v>3.7999999999999972</v>
      </c>
      <c r="F59" s="35">
        <f>'1. 1617 up to 30 Nov'!H59</f>
        <v>44.4</v>
      </c>
      <c r="G59" s="34">
        <f>'2. 1516 up to 30 Nov'!H59</f>
        <v>38.799999999999997</v>
      </c>
      <c r="H59" s="32">
        <f t="shared" si="17"/>
        <v>5.6000000000000014</v>
      </c>
      <c r="I59" s="35">
        <f>'1. 1617 up to 30 Nov'!K59</f>
        <v>40</v>
      </c>
      <c r="J59" s="34">
        <f>'2. 1516 up to 30 Nov'!K59</f>
        <v>37.200000000000003</v>
      </c>
      <c r="K59" s="32">
        <f t="shared" si="18"/>
        <v>2.7999999999999972</v>
      </c>
      <c r="L59" s="35">
        <f>'1. 1617 up to 30 Nov'!N59</f>
        <v>29.237542525515309</v>
      </c>
      <c r="M59" s="34">
        <f>'2. 1516 up to 30 Nov'!N59</f>
        <v>27.51212751212751</v>
      </c>
      <c r="N59" s="32">
        <f t="shared" si="19"/>
        <v>1.7254150133877992</v>
      </c>
    </row>
    <row r="60" spans="2:14" ht="15.6" thickBot="1" x14ac:dyDescent="0.35">
      <c r="B60" s="29" t="s">
        <v>53</v>
      </c>
      <c r="C60" s="36">
        <f>'1. 1617 up to 30 Nov'!E60</f>
        <v>69.900000000000006</v>
      </c>
      <c r="D60" s="37">
        <f>'2. 1516 up to 30 Nov'!E60</f>
        <v>69.099999999999994</v>
      </c>
      <c r="E60" s="33">
        <f t="shared" si="16"/>
        <v>0.80000000000001137</v>
      </c>
      <c r="F60" s="36">
        <f>'1. 1617 up to 30 Nov'!H60</f>
        <v>47.3</v>
      </c>
      <c r="G60" s="37">
        <f>'2. 1516 up to 30 Nov'!H60</f>
        <v>43</v>
      </c>
      <c r="H60" s="33">
        <f t="shared" si="17"/>
        <v>4.2999999999999972</v>
      </c>
      <c r="I60" s="36">
        <f>'1. 1617 up to 30 Nov'!K60</f>
        <v>46.3</v>
      </c>
      <c r="J60" s="37">
        <f>'2. 1516 up to 30 Nov'!K60</f>
        <v>42.1</v>
      </c>
      <c r="K60" s="33">
        <f t="shared" si="18"/>
        <v>4.1999999999999957</v>
      </c>
      <c r="L60" s="36">
        <f>'1. 1617 up to 30 Nov'!N60</f>
        <v>41.804985089742871</v>
      </c>
      <c r="M60" s="37">
        <f>'2. 1516 up to 30 Nov'!N60</f>
        <v>36.169143112501395</v>
      </c>
      <c r="N60" s="33">
        <f t="shared" si="19"/>
        <v>5.6358419772414763</v>
      </c>
    </row>
    <row r="61" spans="2:14" ht="16.2" thickBot="1" x14ac:dyDescent="0.35">
      <c r="B61" s="52" t="s">
        <v>74</v>
      </c>
      <c r="C61" s="73">
        <f>'1. 1617 up to 30 Nov'!E61</f>
        <v>67.832375911476106</v>
      </c>
      <c r="D61" s="74">
        <f>'2. 1516 up to 30 Nov'!E61</f>
        <v>67.77970786184973</v>
      </c>
      <c r="E61" s="75">
        <f t="shared" si="16"/>
        <v>5.2668049626376501E-2</v>
      </c>
      <c r="F61" s="73">
        <f>'1. 1617 up to 30 Nov'!H61</f>
        <v>44.482703594035357</v>
      </c>
      <c r="G61" s="74">
        <f>'2. 1516 up to 30 Nov'!H61</f>
        <v>40.606769664722094</v>
      </c>
      <c r="H61" s="75">
        <f t="shared" si="17"/>
        <v>3.8759339293132626</v>
      </c>
      <c r="I61" s="73">
        <f>'1. 1617 up to 30 Nov'!K61</f>
        <v>44.490468555139856</v>
      </c>
      <c r="J61" s="74">
        <f>'2. 1516 up to 30 Nov'!K61</f>
        <v>40.477056802102283</v>
      </c>
      <c r="K61" s="75">
        <f t="shared" si="18"/>
        <v>4.0134117530375732</v>
      </c>
      <c r="L61" s="73">
        <f>'1. 1617 up to 30 Nov'!N61</f>
        <v>36.447181947018429</v>
      </c>
      <c r="M61" s="74">
        <f>'2. 1516 up to 30 Nov'!N61</f>
        <v>31.965072020300024</v>
      </c>
      <c r="N61" s="76">
        <f t="shared" si="19"/>
        <v>4.4821099267184046</v>
      </c>
    </row>
    <row r="62" spans="2:14" ht="16.2" thickBot="1" x14ac:dyDescent="0.35">
      <c r="B62" s="17" t="s">
        <v>58</v>
      </c>
      <c r="C62" s="38">
        <f>'1. 1617 up to 30 Nov'!E62</f>
        <v>66.368460002316169</v>
      </c>
      <c r="D62" s="39">
        <f>'2. 1516 up to 30 Nov'!E62</f>
        <v>66.588423559126568</v>
      </c>
      <c r="E62" s="48">
        <f t="shared" ref="E62:E63" si="20">C62-D62</f>
        <v>-0.21996355681039859</v>
      </c>
      <c r="F62" s="38">
        <f>'1. 1617 up to 30 Nov'!H62</f>
        <v>42.992622498777358</v>
      </c>
      <c r="G62" s="39">
        <f>'2. 1516 up to 30 Nov'!H62</f>
        <v>39.22748822209342</v>
      </c>
      <c r="H62" s="47">
        <f t="shared" ref="H62:H63" si="21">F62-G62</f>
        <v>3.7651342766839377</v>
      </c>
      <c r="I62" s="38">
        <f>'1. 1617 up to 30 Nov'!K62</f>
        <v>41.989695189483314</v>
      </c>
      <c r="J62" s="39">
        <f>'2. 1516 up to 30 Nov'!K62</f>
        <v>39.402836044440804</v>
      </c>
      <c r="K62" s="47">
        <f t="shared" ref="K62:K63" si="22">I62-J62</f>
        <v>2.58685914504251</v>
      </c>
      <c r="L62" s="38">
        <f>'1. 1617 up to 30 Nov'!N62</f>
        <v>35.33065809612512</v>
      </c>
      <c r="M62" s="39">
        <f>'2. 1516 up to 30 Nov'!N62</f>
        <v>31.460369217335554</v>
      </c>
      <c r="N62" s="46">
        <f t="shared" ref="N62:N63" si="23">L62-M62</f>
        <v>3.870288878789566</v>
      </c>
    </row>
    <row r="63" spans="2:14" ht="16.2" thickBot="1" x14ac:dyDescent="0.35">
      <c r="B63" s="17" t="s">
        <v>59</v>
      </c>
      <c r="C63" s="38">
        <f>'1. 1617 up to 30 Nov'!E63</f>
        <v>66.7</v>
      </c>
      <c r="D63" s="39">
        <f>'2. 1516 up to 30 Nov'!E63</f>
        <v>66.900000000000006</v>
      </c>
      <c r="E63" s="18">
        <f t="shared" si="20"/>
        <v>-0.20000000000000284</v>
      </c>
      <c r="F63" s="38">
        <f>'1. 1617 up to 30 Nov'!H63</f>
        <v>43.5</v>
      </c>
      <c r="G63" s="39">
        <f>'2. 1516 up to 30 Nov'!H63</f>
        <v>39.299999999999997</v>
      </c>
      <c r="H63" s="18">
        <f t="shared" si="21"/>
        <v>4.2000000000000028</v>
      </c>
      <c r="I63" s="38">
        <f>'1. 1617 up to 30 Nov'!K63</f>
        <v>41.5</v>
      </c>
      <c r="J63" s="39">
        <f>'2. 1516 up to 30 Nov'!K63</f>
        <v>38.299999999999997</v>
      </c>
      <c r="K63" s="18">
        <f t="shared" si="22"/>
        <v>3.2000000000000028</v>
      </c>
      <c r="L63" s="38">
        <f>'1. 1617 up to 30 Nov'!N63</f>
        <v>32.723965637930611</v>
      </c>
      <c r="M63" s="39">
        <f>'2. 1516 up to 30 Nov'!N63</f>
        <v>28.073438859741103</v>
      </c>
      <c r="N63" s="21">
        <f t="shared" si="23"/>
        <v>4.6505267781895085</v>
      </c>
    </row>
  </sheetData>
  <mergeCells count="21">
    <mergeCell ref="B2:B3"/>
    <mergeCell ref="C2:E2"/>
    <mergeCell ref="F2:H2"/>
    <mergeCell ref="I2:K2"/>
    <mergeCell ref="L2:N2"/>
    <mergeCell ref="L51:N51"/>
    <mergeCell ref="I51:K51"/>
    <mergeCell ref="F51:H51"/>
    <mergeCell ref="C51:E51"/>
    <mergeCell ref="L42:N42"/>
    <mergeCell ref="I42:K42"/>
    <mergeCell ref="F42:H42"/>
    <mergeCell ref="C42:E42"/>
    <mergeCell ref="L26:N26"/>
    <mergeCell ref="I26:K26"/>
    <mergeCell ref="F26:H26"/>
    <mergeCell ref="C26:E26"/>
    <mergeCell ref="L4:N4"/>
    <mergeCell ref="I4:K4"/>
    <mergeCell ref="F4:H4"/>
    <mergeCell ref="C4:E4"/>
  </mergeCells>
  <conditionalFormatting sqref="B5:B24 B52:B60 B43:B47 B49 B27:B40">
    <cfRule type="expression" dxfId="1" priority="23">
      <formula>MOD(ROW(),2)=0</formula>
    </cfRule>
  </conditionalFormatting>
  <conditionalFormatting sqref="B4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1617 up to 30 Nov</vt:lpstr>
      <vt:lpstr>2. 1516 up to 30 Nov</vt:lpstr>
      <vt:lpstr>3. Comparison between years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</dc:creator>
  <cp:lastModifiedBy>Wiseman, Tim</cp:lastModifiedBy>
  <dcterms:created xsi:type="dcterms:W3CDTF">2016-12-30T10:50:48Z</dcterms:created>
  <dcterms:modified xsi:type="dcterms:W3CDTF">2017-01-05T11:33:09Z</dcterms:modified>
</cp:coreProperties>
</file>