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https://monitoruk.sharepoint.com/sites/SW/SWC/PH/Restricted document/Core Services/Immunisations/CQRS/Forms/Current form/"/>
    </mc:Choice>
  </mc:AlternateContent>
  <xr:revisionPtr revIDLastSave="20" documentId="13_ncr:1_{72B9E73F-1B8C-466D-A5E7-195340EE7F6F}" xr6:coauthVersionLast="45" xr6:coauthVersionMax="45" xr10:uidLastSave="{61D1075F-F157-470D-8825-A2B974D3E0E6}"/>
  <workbookProtection workbookPassword="C973" lockStructure="1"/>
  <bookViews>
    <workbookView xWindow="-28920" yWindow="-8070" windowWidth="29040" windowHeight="15840" activeTab="1" xr2:uid="{00000000-000D-0000-FFFF-FFFF00000000}"/>
  </bookViews>
  <sheets>
    <sheet name="INSTRUCTIONS" sheetId="5" r:id="rId1"/>
    <sheet name="Manual Claim Form" sheetId="1" r:id="rId2"/>
    <sheet name="Screenshots" sheetId="6" r:id="rId3"/>
    <sheet name="Immunisations" sheetId="2" state="hidden" r:id="rId4"/>
    <sheet name="Practice List" sheetId="3" state="hidden" r:id="rId5"/>
    <sheet name="DATA VALIDATION" sheetId="4" state="hidden" r:id="rId6"/>
  </sheets>
  <definedNames>
    <definedName name="_xlnm._FilterDatabase" localSheetId="4" hidden="1">'Practice List'!$A$1:$E$277</definedName>
    <definedName name="CHILD">'DATA VALIDATION'!#REF!</definedName>
    <definedName name="CHILDFLU">'DATA VALIDATION'!#REF!</definedName>
    <definedName name="Copntract_type">#REF!</definedName>
    <definedName name="_xlnm.Print_Area" localSheetId="1">'Manual Claim Form'!$B$2:$E$37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1" l="1"/>
  <c r="E27" i="1"/>
  <c r="B30" i="1" l="1"/>
  <c r="B31" i="1"/>
  <c r="B29" i="1"/>
  <c r="B28" i="1"/>
  <c r="B27" i="1"/>
  <c r="B26" i="1" l="1"/>
  <c r="B25" i="1"/>
  <c r="B24" i="1"/>
  <c r="B23" i="1"/>
  <c r="B22" i="1"/>
  <c r="E31" i="1"/>
  <c r="E30" i="1" l="1"/>
  <c r="B20" i="1" l="1"/>
  <c r="E24" i="1" l="1"/>
  <c r="E25" i="1"/>
  <c r="E29" i="1"/>
  <c r="E9" i="1" l="1"/>
  <c r="E8" i="1"/>
  <c r="C9" i="1"/>
  <c r="E26" i="1" l="1"/>
  <c r="E22" i="1"/>
  <c r="E23" i="1"/>
  <c r="E32" i="1" l="1"/>
  <c r="C2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Ian Harding</author>
  </authors>
  <commentList>
    <comment ref="C8" authorId="0" shapeId="0" xr:uid="{00000000-0006-0000-0100-000001000000}">
      <text>
        <r>
          <rPr>
            <sz val="9"/>
            <color indexed="81"/>
            <rFont val="Tahoma"/>
            <family val="2"/>
          </rPr>
          <t xml:space="preserve">
</t>
        </r>
        <r>
          <rPr>
            <b/>
            <sz val="9"/>
            <color indexed="81"/>
            <rFont val="Tahoma"/>
            <family val="2"/>
          </rPr>
          <t>Mandatory Field</t>
        </r>
      </text>
    </comment>
    <comment ref="D10" authorId="0" shapeId="0" xr:uid="{00000000-0006-0000-0100-000002000000}">
      <text>
        <r>
          <rPr>
            <b/>
            <sz val="9"/>
            <color indexed="81"/>
            <rFont val="Tahoma"/>
            <family val="2"/>
          </rPr>
          <t xml:space="preserve">
Mandatory Field</t>
        </r>
      </text>
    </comment>
    <comment ref="E12" authorId="0" shapeId="0" xr:uid="{00000000-0006-0000-0100-000003000000}">
      <text>
        <r>
          <rPr>
            <b/>
            <sz val="9"/>
            <color indexed="81"/>
            <rFont val="Tahoma"/>
            <family val="2"/>
          </rPr>
          <t xml:space="preserve">
Mandatory Field</t>
        </r>
      </text>
    </comment>
  </commentList>
</comments>
</file>

<file path=xl/sharedStrings.xml><?xml version="1.0" encoding="utf-8"?>
<sst xmlns="http://schemas.openxmlformats.org/spreadsheetml/2006/main" count="1654" uniqueCount="784">
  <si>
    <t xml:space="preserve">Practice Code </t>
  </si>
  <si>
    <t>Current entry on CQRS</t>
  </si>
  <si>
    <t>Job Title</t>
  </si>
  <si>
    <t>Contact No</t>
  </si>
  <si>
    <t>Name of person completing form</t>
  </si>
  <si>
    <t>Date completed</t>
  </si>
  <si>
    <t>Public Health Programmes
All Immunisation programmes</t>
  </si>
  <si>
    <t>england.bgswareateampublichealth@nhs.net</t>
  </si>
  <si>
    <t>Immunisation</t>
  </si>
  <si>
    <t>Practice Code</t>
  </si>
  <si>
    <t>Practice Name</t>
  </si>
  <si>
    <t>CCG ID</t>
  </si>
  <si>
    <t>CCG NAME</t>
  </si>
  <si>
    <t>NHSE AREA</t>
  </si>
  <si>
    <t>J81083</t>
  </si>
  <si>
    <t>SIXPENNY HANDLEY PRACTICE</t>
  </si>
  <si>
    <t>99N</t>
  </si>
  <si>
    <t>NHS WILTSHIRE CCG</t>
  </si>
  <si>
    <t>J83001</t>
  </si>
  <si>
    <t>MERCHISTON SURGERY</t>
  </si>
  <si>
    <t>12D</t>
  </si>
  <si>
    <t>NHS SWINDON CCG</t>
  </si>
  <si>
    <t>J83002</t>
  </si>
  <si>
    <t>WESTROP SURGERY</t>
  </si>
  <si>
    <t>J83003</t>
  </si>
  <si>
    <t>J83004</t>
  </si>
  <si>
    <t>WHITEPARISH SURGERY</t>
  </si>
  <si>
    <t>J83005</t>
  </si>
  <si>
    <t>BARCROFT MEDICAL CENTRE</t>
  </si>
  <si>
    <t>J83006</t>
  </si>
  <si>
    <t>PURTON SURGERY</t>
  </si>
  <si>
    <t>J83007</t>
  </si>
  <si>
    <t>J83008</t>
  </si>
  <si>
    <t>J83009</t>
  </si>
  <si>
    <t>RIDGEWAY VIEW FAMILY PRACTICE</t>
  </si>
  <si>
    <t>J83010</t>
  </si>
  <si>
    <t>J83011</t>
  </si>
  <si>
    <t>J83013</t>
  </si>
  <si>
    <t>BOX SURGERY</t>
  </si>
  <si>
    <t>J83014</t>
  </si>
  <si>
    <t>CASTLE PRACTICE</t>
  </si>
  <si>
    <t>J83016</t>
  </si>
  <si>
    <t>TROWBRIDGE HEALTH CENTRE</t>
  </si>
  <si>
    <t>J83017</t>
  </si>
  <si>
    <t>J83018</t>
  </si>
  <si>
    <t>J83019</t>
  </si>
  <si>
    <t>J83020</t>
  </si>
  <si>
    <t>J83021</t>
  </si>
  <si>
    <t>SALISBURY MEDICAL PRACTICE</t>
  </si>
  <si>
    <t>J83022</t>
  </si>
  <si>
    <t>OLD TOWN SURGERY</t>
  </si>
  <si>
    <t>J83023</t>
  </si>
  <si>
    <t>AVON VALLEY PRACTICE</t>
  </si>
  <si>
    <t>J83024</t>
  </si>
  <si>
    <t>PRIORY ROAD MEDICAL CENTRE</t>
  </si>
  <si>
    <t>J83025</t>
  </si>
  <si>
    <t>GREAT WESTERN SURGERY</t>
  </si>
  <si>
    <t>J83026</t>
  </si>
  <si>
    <t>THREE CHEQUERS MEDICAL PRACTICE</t>
  </si>
  <si>
    <t>J83027</t>
  </si>
  <si>
    <t>HAWTHORN MEDICAL CENTRE</t>
  </si>
  <si>
    <t>J83028</t>
  </si>
  <si>
    <t>J83029</t>
  </si>
  <si>
    <t>J83030</t>
  </si>
  <si>
    <t>J83031</t>
  </si>
  <si>
    <t>MOREDON MEDICAL CENTRE</t>
  </si>
  <si>
    <t>J83032</t>
  </si>
  <si>
    <t>J83033</t>
  </si>
  <si>
    <t>J83034</t>
  </si>
  <si>
    <t>J83035</t>
  </si>
  <si>
    <t>ABBEY MEADS MEDICAL PRACTICE</t>
  </si>
  <si>
    <t>J83036</t>
  </si>
  <si>
    <t>ASHINGTON HOUSE SURGERY</t>
  </si>
  <si>
    <t>J83037</t>
  </si>
  <si>
    <t>KENNET AND AVON MEDICAL PARTNERSHIP</t>
  </si>
  <si>
    <t>J83038</t>
  </si>
  <si>
    <t>J83039</t>
  </si>
  <si>
    <t>NORTHLANDS SURGERY</t>
  </si>
  <si>
    <t>J83040</t>
  </si>
  <si>
    <t>J83041</t>
  </si>
  <si>
    <t>J83042</t>
  </si>
  <si>
    <t>ROWDEN SURGERY</t>
  </si>
  <si>
    <t>J83043</t>
  </si>
  <si>
    <t>DOWNTON SURGERY</t>
  </si>
  <si>
    <t>J83044</t>
  </si>
  <si>
    <t>J83045</t>
  </si>
  <si>
    <t>RAMSBURY SURGERY</t>
  </si>
  <si>
    <t>J83046</t>
  </si>
  <si>
    <t>SPA MEDICAL CENTRE</t>
  </si>
  <si>
    <t>J83047</t>
  </si>
  <si>
    <t>ELDENE SURGERY</t>
  </si>
  <si>
    <t>J83048</t>
  </si>
  <si>
    <t>ST MELOR HOUSE SURGERY</t>
  </si>
  <si>
    <t>J83049</t>
  </si>
  <si>
    <t>J83050</t>
  </si>
  <si>
    <t>PATFORD HOUSE SURGERY PARTNERSHIP</t>
  </si>
  <si>
    <t>J83052</t>
  </si>
  <si>
    <t>MILLSTREAM MEDICAL CENTRE</t>
  </si>
  <si>
    <t>J83053</t>
  </si>
  <si>
    <t>J83054</t>
  </si>
  <si>
    <t>J83055</t>
  </si>
  <si>
    <t>NEW COURT SURGERY</t>
  </si>
  <si>
    <t>J83056</t>
  </si>
  <si>
    <t>MARKET LAVINGTON SURGERY</t>
  </si>
  <si>
    <t>J83057</t>
  </si>
  <si>
    <t>NORTH SWINDON PRACTICE</t>
  </si>
  <si>
    <t>J83058</t>
  </si>
  <si>
    <t>TISBURY SURGERY</t>
  </si>
  <si>
    <t>J83059</t>
  </si>
  <si>
    <t>THE LAWN MEDICAL CENTRE</t>
  </si>
  <si>
    <t>J83060</t>
  </si>
  <si>
    <t>MERE SURGERY</t>
  </si>
  <si>
    <t>J83062</t>
  </si>
  <si>
    <t>J83063</t>
  </si>
  <si>
    <t>J83064</t>
  </si>
  <si>
    <t>RIDGE GREEN MEDICAL PRACTICE</t>
  </si>
  <si>
    <t>J83601</t>
  </si>
  <si>
    <t>J83603</t>
  </si>
  <si>
    <t>JUBILEE FIELD SURGERY</t>
  </si>
  <si>
    <t>J83609</t>
  </si>
  <si>
    <t>CRICKLADE SURGERY</t>
  </si>
  <si>
    <t>J83615</t>
  </si>
  <si>
    <t>OLD SCHOOL HOUSE SURGERY</t>
  </si>
  <si>
    <t>J83618</t>
  </si>
  <si>
    <t>J83619</t>
  </si>
  <si>
    <t>COURTYARD SURGERY</t>
  </si>
  <si>
    <t>J83625</t>
  </si>
  <si>
    <t>J83629</t>
  </si>
  <si>
    <t>SILTON SURGERY</t>
  </si>
  <si>
    <t>J83630</t>
  </si>
  <si>
    <t>HINDON SURGERY</t>
  </si>
  <si>
    <t>J83632</t>
  </si>
  <si>
    <t>CROSS PLAIN SURGERY</t>
  </si>
  <si>
    <t>J83633</t>
  </si>
  <si>
    <t>VICTORIA CROSS SURGERY</t>
  </si>
  <si>
    <t>J83636</t>
  </si>
  <si>
    <t>BEVERSBROOK MEDICAL CENTRE</t>
  </si>
  <si>
    <t>J83642</t>
  </si>
  <si>
    <t>J83643</t>
  </si>
  <si>
    <t>J83644</t>
  </si>
  <si>
    <t>J83645</t>
  </si>
  <si>
    <t>PHOENIX SURGERY</t>
  </si>
  <si>
    <t>J83646</t>
  </si>
  <si>
    <t>PARK LANE PRACTICE</t>
  </si>
  <si>
    <t>J83649</t>
  </si>
  <si>
    <t>K84012</t>
  </si>
  <si>
    <t>ELM TREE SURGERY</t>
  </si>
  <si>
    <t>L81010</t>
  </si>
  <si>
    <t>HOPE HOUSE SURGERY</t>
  </si>
  <si>
    <t>11E</t>
  </si>
  <si>
    <t>NHS BATH AND NORTH EAST SOMERSET CCG</t>
  </si>
  <si>
    <t>L81020</t>
  </si>
  <si>
    <t>WIDCOMBE SURGERY</t>
  </si>
  <si>
    <t>L81025</t>
  </si>
  <si>
    <t>ST CHADS SURGERY</t>
  </si>
  <si>
    <t>L81027</t>
  </si>
  <si>
    <t>BATHEASTON MEDICAL CENTRE</t>
  </si>
  <si>
    <t>L81030</t>
  </si>
  <si>
    <t>HARPTREE SURGERY</t>
  </si>
  <si>
    <t>L81039</t>
  </si>
  <si>
    <t>L81045</t>
  </si>
  <si>
    <t>L81049</t>
  </si>
  <si>
    <t>L81059</t>
  </si>
  <si>
    <t>ELM HAYES SURGERY</t>
  </si>
  <si>
    <t>L81064</t>
  </si>
  <si>
    <t>TEMPLE HOUSE PRACTICE</t>
  </si>
  <si>
    <t>L81065</t>
  </si>
  <si>
    <t>COMBE DOWN SURGERY</t>
  </si>
  <si>
    <t>L81068</t>
  </si>
  <si>
    <t>THE PULTENEY PRACTICE</t>
  </si>
  <si>
    <t>L81069</t>
  </si>
  <si>
    <t>L81070</t>
  </si>
  <si>
    <t>NEWBRIDGE SURGERY</t>
  </si>
  <si>
    <t>L81071</t>
  </si>
  <si>
    <t>FAIRFIELD PARK HEALTH CENTRE</t>
  </si>
  <si>
    <t>L81072</t>
  </si>
  <si>
    <t>CHEW MEDICAL PRACTICE</t>
  </si>
  <si>
    <t>L81073</t>
  </si>
  <si>
    <t>WEST VIEW SURGERY</t>
  </si>
  <si>
    <t>L81080</t>
  </si>
  <si>
    <t>L81101</t>
  </si>
  <si>
    <t>SOMERTON HOUSE SURGERY</t>
  </si>
  <si>
    <t>L81108</t>
  </si>
  <si>
    <t>CATHERINE COTTAGE</t>
  </si>
  <si>
    <t>L81122</t>
  </si>
  <si>
    <t>L81123</t>
  </si>
  <si>
    <t>HILLCREST SURGERY</t>
  </si>
  <si>
    <t>L81132</t>
  </si>
  <si>
    <t>WESTFIELD SURGERY</t>
  </si>
  <si>
    <t>L81617</t>
  </si>
  <si>
    <t>UNIVERSITY MEDICAL CENTRE</t>
  </si>
  <si>
    <t>L81637</t>
  </si>
  <si>
    <t>L81644</t>
  </si>
  <si>
    <t>RUSH HILL SURGERY</t>
  </si>
  <si>
    <t>L81655</t>
  </si>
  <si>
    <t>MONMOUTH SURGERY</t>
  </si>
  <si>
    <t>L84001</t>
  </si>
  <si>
    <t>BARTONGATE SURGERY</t>
  </si>
  <si>
    <t>11M</t>
  </si>
  <si>
    <t>NHS GLOUCESTERSHIRE CCG</t>
  </si>
  <si>
    <t>L84002</t>
  </si>
  <si>
    <t>L84003</t>
  </si>
  <si>
    <t>UNDERWOOD SURGERY</t>
  </si>
  <si>
    <t>L84004</t>
  </si>
  <si>
    <t>L84005</t>
  </si>
  <si>
    <t>MINCHINHAMPTON SURGERY</t>
  </si>
  <si>
    <t>L84006</t>
  </si>
  <si>
    <t>L84007</t>
  </si>
  <si>
    <t>L84008</t>
  </si>
  <si>
    <t>L84009</t>
  </si>
  <si>
    <t>L84010</t>
  </si>
  <si>
    <t>L84011</t>
  </si>
  <si>
    <t>L84012</t>
  </si>
  <si>
    <t>L84013</t>
  </si>
  <si>
    <t>L84014</t>
  </si>
  <si>
    <t>HUCCLECOTE SURGERY</t>
  </si>
  <si>
    <t>L84015</t>
  </si>
  <si>
    <t>SIXWAYS CLINIC</t>
  </si>
  <si>
    <t>L84016</t>
  </si>
  <si>
    <t>FRITHWOOD SURGERY</t>
  </si>
  <si>
    <t>L84017</t>
  </si>
  <si>
    <t>L84018</t>
  </si>
  <si>
    <t>L84020</t>
  </si>
  <si>
    <t>L84021</t>
  </si>
  <si>
    <t>L84022</t>
  </si>
  <si>
    <t>L84023</t>
  </si>
  <si>
    <t>CHURCH STREET PRACTICE</t>
  </si>
  <si>
    <t>L84024</t>
  </si>
  <si>
    <t>DRYBROOK SURGERY</t>
  </si>
  <si>
    <t>L84025</t>
  </si>
  <si>
    <t>L84026</t>
  </si>
  <si>
    <t>L84027</t>
  </si>
  <si>
    <t>L84028</t>
  </si>
  <si>
    <t>FOREST HEALTH CARE</t>
  </si>
  <si>
    <t>L84029</t>
  </si>
  <si>
    <t>BLAKENEY SURGERY</t>
  </si>
  <si>
    <t>L84030</t>
  </si>
  <si>
    <t>BERKELEY PLACE SURGERY</t>
  </si>
  <si>
    <t>L84031</t>
  </si>
  <si>
    <t>STOW SURGERY</t>
  </si>
  <si>
    <t>L84032</t>
  </si>
  <si>
    <t>LOCKING HILL SURGERY</t>
  </si>
  <si>
    <t>L84033</t>
  </si>
  <si>
    <t>THE PORTLAND PRACTICE</t>
  </si>
  <si>
    <t>L84034</t>
  </si>
  <si>
    <t>L84036</t>
  </si>
  <si>
    <t>L84037</t>
  </si>
  <si>
    <t>L84038</t>
  </si>
  <si>
    <t>COTSWOLD MEDICAL PRACTICE</t>
  </si>
  <si>
    <t>L84039</t>
  </si>
  <si>
    <t>L84040</t>
  </si>
  <si>
    <t>L84041</t>
  </si>
  <si>
    <t>OVERTON PARK SURGERY</t>
  </si>
  <si>
    <t>L84042</t>
  </si>
  <si>
    <t>L84043</t>
  </si>
  <si>
    <t>L84044</t>
  </si>
  <si>
    <t>MARYBROOK MEDICAL CENTRE</t>
  </si>
  <si>
    <t>L84045</t>
  </si>
  <si>
    <t>MITCHELDEAN SURGERY</t>
  </si>
  <si>
    <t>L84046</t>
  </si>
  <si>
    <t>DOCKHAM ROAD SURGERY</t>
  </si>
  <si>
    <t>L84047</t>
  </si>
  <si>
    <t>CHURCHDOWN SURGERY</t>
  </si>
  <si>
    <t>L84048</t>
  </si>
  <si>
    <t>THE STOKE ROAD SURGERY</t>
  </si>
  <si>
    <t>L84049</t>
  </si>
  <si>
    <t>L84050</t>
  </si>
  <si>
    <t>L84051</t>
  </si>
  <si>
    <t>L84052</t>
  </si>
  <si>
    <t>GLOUCESTER CITY HEALTH CENTRE</t>
  </si>
  <si>
    <t>L84053</t>
  </si>
  <si>
    <t>HILARY COTTAGE SURGERY</t>
  </si>
  <si>
    <t>L84054</t>
  </si>
  <si>
    <t>L84055</t>
  </si>
  <si>
    <t>L84056</t>
  </si>
  <si>
    <t>THE CORINTHIAN SURGERY</t>
  </si>
  <si>
    <t>L84057</t>
  </si>
  <si>
    <t>L84058</t>
  </si>
  <si>
    <t>L84059</t>
  </si>
  <si>
    <t>L84060</t>
  </si>
  <si>
    <t>L84063</t>
  </si>
  <si>
    <t>RENDCOMB SURGERY</t>
  </si>
  <si>
    <t>L84065</t>
  </si>
  <si>
    <t>PRICES MILL SURGERY</t>
  </si>
  <si>
    <t>L84067</t>
  </si>
  <si>
    <t>LONGLEVENS SURGERY</t>
  </si>
  <si>
    <t>L84068</t>
  </si>
  <si>
    <t>MANN COTTAGE SURGERY</t>
  </si>
  <si>
    <t>L84069</t>
  </si>
  <si>
    <t>COLEFORD FAMILY DOCTORS</t>
  </si>
  <si>
    <t>L84070</t>
  </si>
  <si>
    <t>L84071</t>
  </si>
  <si>
    <t>L84072</t>
  </si>
  <si>
    <t>WHITE HOUSE SURGERY</t>
  </si>
  <si>
    <t>L84073</t>
  </si>
  <si>
    <t>L84075</t>
  </si>
  <si>
    <t>L84077</t>
  </si>
  <si>
    <t>STROUD VALLEYS FAMILY PRACTICE</t>
  </si>
  <si>
    <t>L84078</t>
  </si>
  <si>
    <t>L84080</t>
  </si>
  <si>
    <t>REGENT STREET SURGERY</t>
  </si>
  <si>
    <t>L84081</t>
  </si>
  <si>
    <t>KINGSHOLM SURGERY</t>
  </si>
  <si>
    <t>L84084</t>
  </si>
  <si>
    <t>BROCKWORTH SURGERY</t>
  </si>
  <si>
    <t>L84085</t>
  </si>
  <si>
    <t>SEVERNBANK SURGERY</t>
  </si>
  <si>
    <t>L84606</t>
  </si>
  <si>
    <t>L84613</t>
  </si>
  <si>
    <t>STONEHOUSE HEALTH CLINIC</t>
  </si>
  <si>
    <t>L84615</t>
  </si>
  <si>
    <t>NEWNHAM SURGERY</t>
  </si>
  <si>
    <t>L84616</t>
  </si>
  <si>
    <t>L84617</t>
  </si>
  <si>
    <t>QUEDGELEY MEDICAL CENTRE</t>
  </si>
  <si>
    <t>Y00058</t>
  </si>
  <si>
    <t>CARFAX HEALTH ENTERPRISE</t>
  </si>
  <si>
    <t>Y02519</t>
  </si>
  <si>
    <t>GLOUCESTER HEALTH ACCESS CENTRE</t>
  </si>
  <si>
    <t>Y03671</t>
  </si>
  <si>
    <t>SPARCELLS SURGERY</t>
  </si>
  <si>
    <t>Y05212</t>
  </si>
  <si>
    <t xml:space="preserve">Pertussis in pregnant women </t>
  </si>
  <si>
    <t xml:space="preserve">Pneumococcal vaccination programme </t>
  </si>
  <si>
    <t xml:space="preserve">Rotavirus (Routine Childhood Immunisation) </t>
  </si>
  <si>
    <t xml:space="preserve">Seasonal Flu Service </t>
  </si>
  <si>
    <t xml:space="preserve">Shingles (catch up aged 78) vaccination programme </t>
  </si>
  <si>
    <t xml:space="preserve">Shingles (routine aged 70) vaccination programme </t>
  </si>
  <si>
    <t>CFLU004</t>
  </si>
  <si>
    <t>CFLU005</t>
  </si>
  <si>
    <t>HEP001</t>
  </si>
  <si>
    <t>HEP002</t>
  </si>
  <si>
    <t>HEP003</t>
  </si>
  <si>
    <t>HEP004</t>
  </si>
  <si>
    <t>HPV001</t>
  </si>
  <si>
    <t>MENBI01</t>
  </si>
  <si>
    <t>MENBI03</t>
  </si>
  <si>
    <t>MENBI09</t>
  </si>
  <si>
    <t>MENBI10</t>
  </si>
  <si>
    <t>MVB001</t>
  </si>
  <si>
    <t>MMR001</t>
  </si>
  <si>
    <t>PHMC001</t>
  </si>
  <si>
    <t>PT001</t>
  </si>
  <si>
    <t>PNEU001</t>
  </si>
  <si>
    <t>PNEU002</t>
  </si>
  <si>
    <t>PNEU003</t>
  </si>
  <si>
    <t>ROTA001</t>
  </si>
  <si>
    <t>SFLU001</t>
  </si>
  <si>
    <t>SFLU006</t>
  </si>
  <si>
    <t>SFLU007</t>
  </si>
  <si>
    <t>SFLU008</t>
  </si>
  <si>
    <t>SFLU009</t>
  </si>
  <si>
    <t>SHCUP01</t>
  </si>
  <si>
    <t>SHROU01</t>
  </si>
  <si>
    <t>Indicator ID</t>
  </si>
  <si>
    <t>Monthly count of the number of registered patients who were aged 78 or 79 years at the point of vaccination, who have a record of receiving a shingles vaccination by the GP practice within the reporting period.</t>
  </si>
  <si>
    <t>Monthly count of the number of eligible patients, identified as at risk, where the risk is not clearly demonstrated by at least one clinical Read code in the patients record but is identified by the Read code 9OX4., who have received a first dose of seasonal influenza vaccination given by the GP practice in the reporting period. (Eligible patients are aged 6 months to 64 years on 31 March 2018, excluding patients aged 2 and 3 years as at 31 August 2017)</t>
  </si>
  <si>
    <t>Monthly count of the number of pregnant women who have received a pertussis vaccination by the GP practice within the reporting period.</t>
  </si>
  <si>
    <t>Monthly count of the number of patients aged 14 years on or after 1st April 2015 who have not yet attained the age of 25 years who have received a Meningococcal completing dose (booster) vaccination by the GP practice in the reporting period; as a result of missing the provision by the Schools programme.</t>
  </si>
  <si>
    <t>Monthly count of the number of the first hepatitis B vaccination doses (given by the GP practice) administered to babies registered at the practice and identified as at risk of hepatitis B from birth, within the reporting period.</t>
  </si>
  <si>
    <t>Monthly count of the number of the second hepatitis vaccination doses (given by the GP practice) administered to babies registered at the practice and identified as at risk of Hepatitis B from birth, within the reporting period.</t>
  </si>
  <si>
    <t>Monthly count of the number of the third hepatitis B vaccination doses (given by the GP practice) administered to babies registered at the practice and identified as at risk of Hepatitis B from birth, within the reporting period.</t>
  </si>
  <si>
    <t>Monthly count of the number of patients who achieved 14 years of age on or after 1 April 2015 and who have not achieved the age of 18 years who have received a HPV booster vaccination at the GP practice in the reporting period; as a result of missing the provision by the Schools programme.</t>
  </si>
  <si>
    <t>Monthly count of the number of patients aged two or three years (but not aged less than two years or aged four years or over) on 31 August 2017 who have received a first dose of seasonal influenza vaccination given by the GP practice within the reporting period.</t>
  </si>
  <si>
    <t>Monthly count of the number of patients aged two or three years (but not aged less than two years or aged four years or over) on 31 August 2017 who have received a second dose of seasonal influenza vaccination given by the GP practice within the reporting period.</t>
  </si>
  <si>
    <t>Description</t>
  </si>
  <si>
    <t>Entry on Clinical System</t>
  </si>
  <si>
    <t>Variance</t>
  </si>
  <si>
    <t>Claim Period</t>
  </si>
  <si>
    <t>Price Per Imm</t>
  </si>
  <si>
    <t>Total</t>
  </si>
  <si>
    <t>england.tvatpublichealth@nhs.net</t>
  </si>
  <si>
    <t>Hepatitis B (new born) babies vaccination programme</t>
  </si>
  <si>
    <t>Childhood Seasonal Influenza Vaccination Programme (two, three and four year olds)</t>
  </si>
  <si>
    <t>HPV  completing dose (Booster) vaccination</t>
  </si>
  <si>
    <t>Meningococcal ACWY vaccination</t>
  </si>
  <si>
    <t>Meningococcal Completing Dose (Booster) vaccination</t>
  </si>
  <si>
    <t>MenB vaccination programme</t>
  </si>
  <si>
    <t>MMR aged 16 and over vaccination programme</t>
  </si>
  <si>
    <t>PCV Hib/MenC Vaccination</t>
  </si>
  <si>
    <t>Seasonal Flu Service</t>
  </si>
  <si>
    <t>CQRS Indicator ID</t>
  </si>
  <si>
    <t>The name of the practice, CCG code and CCG name will complete automatically</t>
  </si>
  <si>
    <t>Type your practice code in the green box</t>
  </si>
  <si>
    <t>Click on the ORANGE cell and select the vaccination programme from the dropdown list</t>
  </si>
  <si>
    <t>Reason why the submission is different?</t>
  </si>
  <si>
    <t>Enter reason why the submission is different?</t>
  </si>
  <si>
    <t>On the 'Manual Claim Form' tab</t>
  </si>
  <si>
    <t>Click on the YELLOW cell and select the month-year for the claim from the dropdown list</t>
  </si>
  <si>
    <t>Enter the current CQRS values and clinical system values against the appropriate Vaccination Indicator ID's</t>
  </si>
  <si>
    <t>Example</t>
  </si>
  <si>
    <r>
      <t xml:space="preserve">PLEASE RETURN TO THE RELEVANT TEAM:  </t>
    </r>
    <r>
      <rPr>
        <b/>
        <u/>
        <sz val="14"/>
        <color rgb="FFFF0000"/>
        <rFont val="Calibri"/>
        <family val="2"/>
        <scheme val="minor"/>
      </rPr>
      <t xml:space="preserve"> </t>
    </r>
  </si>
  <si>
    <t xml:space="preserve">Hepatitis B at risk (newborn) babies vaccination programme </t>
  </si>
  <si>
    <t xml:space="preserve">Pneumococcal polysaccharide vaccination (PPV) </t>
  </si>
  <si>
    <t>Q1 - 2017/18</t>
  </si>
  <si>
    <t>Q2 - 2017/18</t>
  </si>
  <si>
    <t>Q3 - 2017/18</t>
  </si>
  <si>
    <t>Q4 - 2017/18</t>
  </si>
  <si>
    <t>Q1 - 2018/19</t>
  </si>
  <si>
    <t>Q2 - 2018/19</t>
  </si>
  <si>
    <t>Q3 - 2018/19</t>
  </si>
  <si>
    <t>Q4 - 2018/19</t>
  </si>
  <si>
    <t>MACWY002</t>
  </si>
  <si>
    <t>Financial Year</t>
  </si>
  <si>
    <t>2017-18</t>
  </si>
  <si>
    <t>2018-19</t>
  </si>
  <si>
    <t>2019-20</t>
  </si>
  <si>
    <t>2020-21</t>
  </si>
  <si>
    <t>2021-22</t>
  </si>
  <si>
    <t>Select Financial Year:</t>
  </si>
  <si>
    <t>Select Month or Quarter that is to be changed:</t>
  </si>
  <si>
    <t>Enter Practice Code:</t>
  </si>
  <si>
    <t>CCG Code:</t>
  </si>
  <si>
    <t>Practice Name:</t>
  </si>
  <si>
    <t>CCG Name:</t>
  </si>
  <si>
    <t>2013-14</t>
  </si>
  <si>
    <t>2014-15</t>
  </si>
  <si>
    <t>2015-16</t>
  </si>
  <si>
    <t>2016-17</t>
  </si>
  <si>
    <t>Q1 - 2013/14</t>
  </si>
  <si>
    <t>Q2 - 2013/14</t>
  </si>
  <si>
    <t>Q3 - 2013-14</t>
  </si>
  <si>
    <t>Q4 - 2013-14</t>
  </si>
  <si>
    <t>Q1 - 2014-15</t>
  </si>
  <si>
    <t>Q2 - 2014/15</t>
  </si>
  <si>
    <t>Q3 - 2014/15</t>
  </si>
  <si>
    <t>Q4 - 2014/15</t>
  </si>
  <si>
    <t>Q1 - 2015/16</t>
  </si>
  <si>
    <t>Q2 - 2015/16</t>
  </si>
  <si>
    <t>Q3 - 2015/16</t>
  </si>
  <si>
    <t>Q4 - 2015/16</t>
  </si>
  <si>
    <t>Q1 - 2016/17</t>
  </si>
  <si>
    <t>Q2 - 2016/17</t>
  </si>
  <si>
    <t>Q3 - 2016/17</t>
  </si>
  <si>
    <t>Q4 - 2016/17</t>
  </si>
  <si>
    <t>Q1 - 2019/20</t>
  </si>
  <si>
    <t>Q2 - 2019/20</t>
  </si>
  <si>
    <t>Q3 - 2019/20</t>
  </si>
  <si>
    <t>Q4 - 2019/20</t>
  </si>
  <si>
    <t>Q1 - 2020/21</t>
  </si>
  <si>
    <t>Q2 - 2020/21</t>
  </si>
  <si>
    <t>Q3 - 2020/21</t>
  </si>
  <si>
    <t>Q4 - 2020/21</t>
  </si>
  <si>
    <t>Monthly count of the number of completing Hepatitis B vaccination doses (given by the GP practice) administered to babies registered at the practice and identified as at risk of Hepatitis B from birth where a Hepatitis B blood test has been recorded and the results communicated to the parent or guardian.</t>
  </si>
  <si>
    <t>Monthly count of the number of patients who received a first dose of MenB vaccine from the age of 2 months and before attaining 24 months of age, administered by the GP practice within the reporting period.</t>
  </si>
  <si>
    <t>Monthly count of the number of patients who received a second dose of MenB vaccine from the age of 4 months and before attaining 24 months of age, administered by the GP practice within the reporting period.</t>
  </si>
  <si>
    <t>Monthly count of the number of patients who received a booster dose of MenB vaccine from the age of 12 months and before attaining 24 months of age, administered by the GP practice within the reporting period where the first dose of MenB vaccine was received prior to the patient attaining 12 months of age.</t>
  </si>
  <si>
    <t>Monthly count of the number of patients who received a booster dose of MenB vaccine from the age of 12 months and before attaining 24 months of age, administered by the GP practice within the reporting period where the first dose of MenB vaccine was received on or after the patient attaining 12 months of age.</t>
  </si>
  <si>
    <t>Monthly count of the contractor's registered patients who have a completed rotavirus vaccination (2 doses) given before 24 weeks of age in the reporting period.</t>
  </si>
  <si>
    <t>MENBI02</t>
  </si>
  <si>
    <t>MACWY003</t>
  </si>
  <si>
    <t>HPV completing dose (Booster) vaccination</t>
  </si>
  <si>
    <t>Pertussis in pregnant women</t>
  </si>
  <si>
    <t>Rotavirus (Routine Childhood Vaccination)</t>
  </si>
  <si>
    <t>Shingles (catch up aged 78) vaccination programme</t>
  </si>
  <si>
    <t>Shingles (routine aged 70) vaccination programme</t>
  </si>
  <si>
    <t>Q1 - 2021/22</t>
  </si>
  <si>
    <t>Q2 - 2021/22</t>
  </si>
  <si>
    <t>Q3 - 2021/22</t>
  </si>
  <si>
    <t>Q4 - 2021/22</t>
  </si>
  <si>
    <t>The CQRS Indicator ID's will be populated</t>
  </si>
  <si>
    <t>CHIPPING CAMPDEN SURGERY</t>
  </si>
  <si>
    <t>THE ROYAL WELL SURGERY</t>
  </si>
  <si>
    <t>ROSEBANK HEALTH</t>
  </si>
  <si>
    <t>CHIPPING SURGERY</t>
  </si>
  <si>
    <t>Mythe Medical Practice</t>
  </si>
  <si>
    <t>HARCOURT MEDICAL CENTRE</t>
  </si>
  <si>
    <t>HATHAWAY SURGERY</t>
  </si>
  <si>
    <t>LOVEMEAD GROUP PRACTICE</t>
  </si>
  <si>
    <t>PORCH SURGERY</t>
  </si>
  <si>
    <t>GIFFORDS PRIMARY CARE CTR</t>
  </si>
  <si>
    <t>PEWSEY SURGERY (Closed) &gt; Use J83037 KAMP</t>
  </si>
  <si>
    <t>AVENUE SURGERY</t>
  </si>
  <si>
    <t>THE ORCHARD PARTNERSHIP</t>
  </si>
  <si>
    <t>ST ANN STREET SURGERY &gt; CLOSED USED J83026</t>
  </si>
  <si>
    <t>BRADFORD ROAD MEDICAL CTR &gt; USE J83016</t>
  </si>
  <si>
    <t>TINKERS LANE SURGERY</t>
  </si>
  <si>
    <t>BRADFORD-ON-AVON AND MELKSHAM HEALTH</t>
  </si>
  <si>
    <t>THREE SWANS SURGERY &gt; CLOSED USE J83026</t>
  </si>
  <si>
    <t>WHALEBRIDGE PRACTICE</t>
  </si>
  <si>
    <t>LANSDOWNE SURGERY</t>
  </si>
  <si>
    <t>KINGSWOOD SURGERY</t>
  </si>
  <si>
    <t>WHITE HORSE HEALTH CENTRE</t>
  </si>
  <si>
    <t>MALMESBURY PRIMARY CARE CENTRE</t>
  </si>
  <si>
    <t>WIDBROOK MEDICAL PRACTICE &gt; USE J83016</t>
  </si>
  <si>
    <t>SOUTHBROOM SURGERY</t>
  </si>
  <si>
    <t>ST.JAMES SURGERY</t>
  </si>
  <si>
    <t>THE HERMITAGE SURGERY &gt; Merged use Westrop J83002</t>
  </si>
  <si>
    <t>WILTON HEALTH CENTRE</t>
  </si>
  <si>
    <t>TAW HILL MEDICAL PRACTICE</t>
  </si>
  <si>
    <t>BURBAGE SURGERY</t>
  </si>
  <si>
    <t>TOLSEY SURGERY</t>
  </si>
  <si>
    <t>LODGE SURGERY</t>
  </si>
  <si>
    <t>SMALLBROOK SURGERY &gt; MERGED USE J83040</t>
  </si>
  <si>
    <t>BOURNE VALLEY PRACTICE &gt; MERGED USE J83632</t>
  </si>
  <si>
    <t>ELDENE HEALTH CENTRE &gt; Use Victoria Cross J83633</t>
  </si>
  <si>
    <t>CORNERSTONE PRACTICE &gt; Merged use J83009</t>
  </si>
  <si>
    <t>HEART OF BATH (HoB) formerly OLDFIELD SURGERY</t>
  </si>
  <si>
    <t>ST. AUGUSTINES SURGERY</t>
  </si>
  <si>
    <t>NUMBER 18 SURGERY &gt; Merged use HoB (L81039)</t>
  </si>
  <si>
    <t>ST.MICHAEL'S SURGERY</t>
  </si>
  <si>
    <t>ST.JAMES'S SURGERY &gt; USE L81039 following merger</t>
  </si>
  <si>
    <t>ST. MARY'S SURGERY</t>
  </si>
  <si>
    <t>GROSVENOR PLACE SURGERY</t>
  </si>
  <si>
    <t>CHELTENHAM ROAD SURGERY &gt; Merged use L84606</t>
  </si>
  <si>
    <t>WINCHCOMBE MEDICAL CENTRE</t>
  </si>
  <si>
    <t>STAUNTON &amp; CORSE SURGERY</t>
  </si>
  <si>
    <t>ROWCROFT MEDICAL CENTRE</t>
  </si>
  <si>
    <t>ST.GEORGE'S SURGERY</t>
  </si>
  <si>
    <t>PARK SURGERY(CV)</t>
  </si>
  <si>
    <t>LYDNEY PRACTICE</t>
  </si>
  <si>
    <t>PHOENIX HEALTH GROUP (previously PHOENIX  SURGERY before merger)</t>
  </si>
  <si>
    <t>SAINTBRIDGE SURGERY &gt; Merged use L84026</t>
  </si>
  <si>
    <t>ST.PETER'S ROAD SURGERY &gt; Merged use L84018</t>
  </si>
  <si>
    <t>Cirencester Health Group &gt; Formerly AVENUE SURGERY before merger</t>
  </si>
  <si>
    <t>ROMNEY HOUSE SURGERY &gt; Use L84012 (merger)</t>
  </si>
  <si>
    <t>YORKLEY HEALTH CENTRE(WG)</t>
  </si>
  <si>
    <t>YORKLEIGH SURGERY(CT)</t>
  </si>
  <si>
    <t>PAINSWICK SURGERY</t>
  </si>
  <si>
    <t>THE ASPEN CENTRE (HEATHVILLE MEDICAL PRACTICE)</t>
  </si>
  <si>
    <t>CULVERHAY SURGERY</t>
  </si>
  <si>
    <t>PARTNERS IN HEALTH, PAVILION FAMILY DRS</t>
  </si>
  <si>
    <t>HOLTS HEALTH CENTRE</t>
  </si>
  <si>
    <t>Beeches Green Surgery (previously STROUD HC)</t>
  </si>
  <si>
    <t>THE LECKHAMPTON SURGERY</t>
  </si>
  <si>
    <t>LONDON MEDICAL PRACTICE &gt; Merged use L84026</t>
  </si>
  <si>
    <t>LECHLADE MEDICAL CENTRE &gt; Merged use L84010</t>
  </si>
  <si>
    <t>BARNWOOD MEDICAL PRACTICE &gt; Merged use L84026</t>
  </si>
  <si>
    <t>ST.CATHERINE'S SURGERY</t>
  </si>
  <si>
    <t>ROYAL CRESCENT</t>
  </si>
  <si>
    <t>CAM &amp; ULEY FAMILY PRACTICE</t>
  </si>
  <si>
    <t>HIGH STREET MEDICAL CENTRE</t>
  </si>
  <si>
    <t>BRUNSTON PRACTICE</t>
  </si>
  <si>
    <t>ACORN PRACTICE</t>
  </si>
  <si>
    <t>WALNUT TREE PRACTICE</t>
  </si>
  <si>
    <t>FRAMPTON SURGERY</t>
  </si>
  <si>
    <t>COLLEGE YARD &amp; HIGHNAM</t>
  </si>
  <si>
    <t>L84609</t>
  </si>
  <si>
    <t>ST.LUKE'S MEDICAL CENTRE</t>
  </si>
  <si>
    <t>CRESCENT BAKERY</t>
  </si>
  <si>
    <t>Y02384</t>
  </si>
  <si>
    <t>THE SPRINGBANK SURGERY &gt; Use Y05212</t>
  </si>
  <si>
    <t xml:space="preserve">West Cheltenham Medical (previously Springbank Surgery)            </t>
  </si>
  <si>
    <t>SFLU010</t>
  </si>
  <si>
    <t>CFLU006</t>
  </si>
  <si>
    <t>CFLU007</t>
  </si>
  <si>
    <t>CFLU008</t>
  </si>
  <si>
    <t>CFLU009</t>
  </si>
  <si>
    <t>HPV002</t>
  </si>
  <si>
    <t>Monthly count of the number of patients aged two or three years (but not aged less than two years or aged four years or over) on 31 August 2019 who have received a first dose of the live attenuated influenza vaccine (LAIV) given by the GP practice within the reporting period.</t>
  </si>
  <si>
    <t>Monthly count of the number of patients aged two or three years (but not aged less than two years or aged four years or over) on 31 August 2019 who are eligible for a second dose and who have received a second dose of the LAIV seasonal influenza vaccine given by the GP practice within the reporting period.</t>
  </si>
  <si>
    <t>Monthly count of the number of patients aged two or three years (but not aged less than two years or aged four years or over) on 31 August 2019, for whom the LAIV vaccine was contraindicated, who have received a first dose of quadrivalent inactivated vaccine (QIVe) seasonal influenza vaccine given by the GP practice within the reporting period.</t>
  </si>
  <si>
    <t>Monthly count of the number of patients aged two or three years (but not aged less than two years or aged four years or over) on 31 August 2019, for whom the LAIV vaccine was contraindicated, who are eligible for a second dose and who have received a second dose of the QIVe seasonal influenza vaccine given by the GP practice within the reporting period.</t>
  </si>
  <si>
    <t>Monthly count of the number of patients who achieved 14 years of age and who have not achieved the age of 25 years in the contract year who have received a HPV booster vaccination at the GP practice in the reporting period; as a result of missing the provision by the Schools programme for school aged patients.</t>
  </si>
  <si>
    <t>MMR002</t>
  </si>
  <si>
    <t>MMR003</t>
  </si>
  <si>
    <t>MMR004</t>
  </si>
  <si>
    <t>Monthly count of the number of patients who attained 14 years of age on or after 1 September 2010 and have not yet attained 19 years on 31 August 2019, who received their earliest MenACWY vaccination whilst aged at least 14 years, administered by the GP practice within the reporting period</t>
  </si>
  <si>
    <t>Monthly count of the number of patients who received their earliest MenACWY vaccination whilst aged at least 19 years on 31 August 2019 and before attaining 25 years of age, administered by the GP practice within the reporting period.</t>
  </si>
  <si>
    <t>Quarterly count of the number of registered patients who have a record of receiving a completing dose of PCV Hib/MenC vaccine within the reporting period.</t>
  </si>
  <si>
    <t>Monthly count of patients aged 65 years or over as at 31 March 2020 who have received a pneumococcal vaccination (PPV) by the GP practice, within the reporting period.</t>
  </si>
  <si>
    <t>Monthly count of patients aged 2 years to 64 years on 31 March 2020 and identified as at risk, with at least one clinical code in the patient's record, who have received a pneumococcal vaccination (PPV) by the GP practice within the reporting period.</t>
  </si>
  <si>
    <t>Monthly count of patients aged 2 years to 64 years on 31 March 2020 and identified as at risk by the clinical code for "requires a pneumococcal vaccination" who have received a pneumococcal vaccination (PPV) by the GP practice in the reporting period (excluding patients identified in count PNEU002).</t>
  </si>
  <si>
    <t>Monthly count of patients aged 65 years and over on 31 March 2020, who have received a seasonal influenza vaccination using the recommended vaccine by the GP practice, within the reporting period.</t>
  </si>
  <si>
    <t>Monthly count of the number of eligible patients, identified as at risk, where the risk is clearly demonstrated by at least one clinical code in the patients record, who have received a first dose of the recommended seasonal influenza vaccine given by the GP practice in the reporting period. (Eligible patients are aged 6 months to 64 years on 31 March 2020, excluding patients aged 2 and 3 years as at 31 August 2019).</t>
  </si>
  <si>
    <t xml:space="preserve"> Monthly count of the number of eligible patients, identified as at risk, where the risk is clearly demonstrated by at least one clinical code in the patients record, who have received a second dose of the recommended seasonal influenza vaccine given by the GP practice in the reporting period. (Eligible patients are aged 6 months to 8 years on 31 March 2020, excluding patients aged 2 and 3 years as at 31 August 2019). </t>
  </si>
  <si>
    <t>Monthly count of the number of eligible patients, identified as at risk, where the risk is not clearly demonstrated by at least one clinical code in the patients record but is identified by the clinical code 'requires influenza virus vaccination', who have received a second dose of the recommended seasonal influenza vaccine given by the GP practice in the reporting period. (Eligible patients are aged 6 months to 8 years on 31 March 2020, excluding patients aged 2 and 3 years as at 31 August 2019).</t>
  </si>
  <si>
    <t>Monthly count of healthcare and hospice workers who have received a seasonal influenza vaccination using the recommended vaccine by the GP practice, within the reporting period. (Eligible patients are aged 16 to 64 years at 31 August 2019).</t>
  </si>
  <si>
    <t>Monthly count of the number of registered patients who are aged 70 years on 1 September 2013 or who attain 70 years of age at any point between 1 September 2013 and 31 March 2020 (inclusive), who have a record of receiving a shingles vaccination by the GP practice within the reporting period.</t>
  </si>
  <si>
    <t xml:space="preserve">NHS England and NHS Improvement South West </t>
  </si>
  <si>
    <r>
      <t xml:space="preserve">Select Enhanced Service  / </t>
    </r>
    <r>
      <rPr>
        <b/>
        <sz val="14"/>
        <rFont val="Calibri"/>
        <family val="2"/>
        <scheme val="minor"/>
      </rPr>
      <t>Programme Name to be updated:</t>
    </r>
  </si>
  <si>
    <t>phcontractssouthwest@nhs.net</t>
  </si>
  <si>
    <t>J00000</t>
  </si>
  <si>
    <t>Worksheet calculates variancess</t>
  </si>
  <si>
    <t>Remember to attach screenshots from your clinical system to support your claim. Please ensure this information does not include any patient identifiable information.</t>
  </si>
  <si>
    <t>South West North</t>
  </si>
  <si>
    <t>J81002</t>
  </si>
  <si>
    <t>Orchid House Surgery</t>
  </si>
  <si>
    <t>11J</t>
  </si>
  <si>
    <t>NHS Dorset CCG</t>
  </si>
  <si>
    <t>J81003</t>
  </si>
  <si>
    <t>Winton Health Centre</t>
  </si>
  <si>
    <t>J81004</t>
  </si>
  <si>
    <t>Poole Road Med Centre</t>
  </si>
  <si>
    <t>J81005</t>
  </si>
  <si>
    <t>Bridport Med Centre</t>
  </si>
  <si>
    <t>J81006</t>
  </si>
  <si>
    <t>Adam Practice</t>
  </si>
  <si>
    <t>J81009</t>
  </si>
  <si>
    <t>Royal Manor Health Care</t>
  </si>
  <si>
    <t>J81010</t>
  </si>
  <si>
    <t>Swanage Med Centre</t>
  </si>
  <si>
    <t>J81011</t>
  </si>
  <si>
    <t>Wareham Surgery</t>
  </si>
  <si>
    <t>J81012</t>
  </si>
  <si>
    <t>Parkstone Tower Practice</t>
  </si>
  <si>
    <t>J81013</t>
  </si>
  <si>
    <t>Canford Heath Group Practice</t>
  </si>
  <si>
    <t>J81014</t>
  </si>
  <si>
    <t>Westbourne Med Centre</t>
  </si>
  <si>
    <t>J81016</t>
  </si>
  <si>
    <t>Queens Avenue Practice</t>
  </si>
  <si>
    <t>J81017</t>
  </si>
  <si>
    <t>Yetminster Health Centre</t>
  </si>
  <si>
    <t>J81018</t>
  </si>
  <si>
    <t>Beaufort Road Surgery</t>
  </si>
  <si>
    <t>J81019</t>
  </si>
  <si>
    <t>The Blandford Group Practice</t>
  </si>
  <si>
    <t>J81020</t>
  </si>
  <si>
    <t>Bere Regis Surgery</t>
  </si>
  <si>
    <t>J81021</t>
  </si>
  <si>
    <t>Shelley Manor Med Centre</t>
  </si>
  <si>
    <t>J81022</t>
  </si>
  <si>
    <t>West Moors Group Practice</t>
  </si>
  <si>
    <t>J81025</t>
  </si>
  <si>
    <t>Wellbridge Practice</t>
  </si>
  <si>
    <t>J81027</t>
  </si>
  <si>
    <t>Royal Crescent and Preston Rd Surgery</t>
  </si>
  <si>
    <t>J81028</t>
  </si>
  <si>
    <t>Highcliffe Med Centre</t>
  </si>
  <si>
    <t>J81029</t>
  </si>
  <si>
    <t>Apples Med Centre</t>
  </si>
  <si>
    <t>J81030</t>
  </si>
  <si>
    <t>Verwood Surgery</t>
  </si>
  <si>
    <t>J81031</t>
  </si>
  <si>
    <t>Eagle House Surgery</t>
  </si>
  <si>
    <t>J81032</t>
  </si>
  <si>
    <t>Newland Surgery</t>
  </si>
  <si>
    <t>J81033</t>
  </si>
  <si>
    <t>Talbot Medical Centre</t>
  </si>
  <si>
    <t>J81034</t>
  </si>
  <si>
    <t>Quarter Jack Surgery</t>
  </si>
  <si>
    <t>J81035</t>
  </si>
  <si>
    <t>Milton Abbas Surgery</t>
  </si>
  <si>
    <t>J81036</t>
  </si>
  <si>
    <t>Rosemary Medical Centre</t>
  </si>
  <si>
    <t>J81039</t>
  </si>
  <si>
    <t>Moordown Medical Centre</t>
  </si>
  <si>
    <t>J81041</t>
  </si>
  <si>
    <t>Hadleigh Practice</t>
  </si>
  <si>
    <t>J81042</t>
  </si>
  <si>
    <t>Village Surgery</t>
  </si>
  <si>
    <t>J81044</t>
  </si>
  <si>
    <t>Heatherview Medical Centre</t>
  </si>
  <si>
    <t>J81045</t>
  </si>
  <si>
    <t>Kinson Road Medical Centre</t>
  </si>
  <si>
    <t>J81046</t>
  </si>
  <si>
    <t>Harvey Practice</t>
  </si>
  <si>
    <t>J81047</t>
  </si>
  <si>
    <t>James Fisher Medical Centre</t>
  </si>
  <si>
    <t>J81048</t>
  </si>
  <si>
    <t>Wessex Road Surgery</t>
  </si>
  <si>
    <t>J81049</t>
  </si>
  <si>
    <t>Marine &amp; Oakridge Partnership</t>
  </si>
  <si>
    <t>J81051</t>
  </si>
  <si>
    <t>Wyke Regis &amp; Lanehouse Medical Practice</t>
  </si>
  <si>
    <t>J81052</t>
  </si>
  <si>
    <t>Lifeboat Quay Medical Centre</t>
  </si>
  <si>
    <t>J81053</t>
  </si>
  <si>
    <t>Cerne Abbas Surgery</t>
  </si>
  <si>
    <t>J81054</t>
  </si>
  <si>
    <t>Lilliput Surgery</t>
  </si>
  <si>
    <t>J81056</t>
  </si>
  <si>
    <t>The Christchurch Medical Practice</t>
  </si>
  <si>
    <t>J81057</t>
  </si>
  <si>
    <t>Farmhouse Surgery</t>
  </si>
  <si>
    <t>J81058</t>
  </si>
  <si>
    <t>Cranborne Practice</t>
  </si>
  <si>
    <t>J81059</t>
  </si>
  <si>
    <t>Southbourne Surgery</t>
  </si>
  <si>
    <t>J81061</t>
  </si>
  <si>
    <t>Penny's Hill Practice</t>
  </si>
  <si>
    <t>J81062</t>
  </si>
  <si>
    <t>St Albans Medical Centre</t>
  </si>
  <si>
    <t>J81064</t>
  </si>
  <si>
    <t>Poole Town Surgery</t>
  </si>
  <si>
    <t>J81066</t>
  </si>
  <si>
    <t>Stour Surgery</t>
  </si>
  <si>
    <t>J81067</t>
  </si>
  <si>
    <t>Littledown Surgery</t>
  </si>
  <si>
    <t>J81068</t>
  </si>
  <si>
    <t>Atrium Health Centre</t>
  </si>
  <si>
    <t>J81069</t>
  </si>
  <si>
    <t>Longfleet House Surgery</t>
  </si>
  <si>
    <t>J81070</t>
  </si>
  <si>
    <t>Banks and Bearwood Med Centre</t>
  </si>
  <si>
    <t>J81071</t>
  </si>
  <si>
    <t>Leybourne Surgery</t>
  </si>
  <si>
    <t>J81072</t>
  </si>
  <si>
    <t>Panton Practice</t>
  </si>
  <si>
    <t>J81073</t>
  </si>
  <si>
    <t>Bridges Medical Centre</t>
  </si>
  <si>
    <t>J81074</t>
  </si>
  <si>
    <t>Barton House Medical Practice</t>
  </si>
  <si>
    <t>J81075</t>
  </si>
  <si>
    <t>Cross Road Surgery</t>
  </si>
  <si>
    <t>J81076</t>
  </si>
  <si>
    <t>Tollerfield Practice</t>
  </si>
  <si>
    <t>J81077</t>
  </si>
  <si>
    <t>Walford Mill Medical Centre</t>
  </si>
  <si>
    <t>J81078</t>
  </si>
  <si>
    <t>Grove Medical Centre</t>
  </si>
  <si>
    <t>J81081</t>
  </si>
  <si>
    <t>Gillingham Medical Practice</t>
  </si>
  <si>
    <t>J81082</t>
  </si>
  <si>
    <t>Poundbury Doctors Surgery</t>
  </si>
  <si>
    <t>J81086</t>
  </si>
  <si>
    <t>Evergreen Oak Surgery</t>
  </si>
  <si>
    <t>J81087</t>
  </si>
  <si>
    <t>Birchwood Medical Centre</t>
  </si>
  <si>
    <t>J81609</t>
  </si>
  <si>
    <t>Portesham Surgery</t>
  </si>
  <si>
    <t>J81612</t>
  </si>
  <si>
    <t>Corfe Castle Surgery</t>
  </si>
  <si>
    <t>J81613</t>
  </si>
  <si>
    <t>Dorchester Road Surgery</t>
  </si>
  <si>
    <t>J81616</t>
  </si>
  <si>
    <t>Puddletown Surgery</t>
  </si>
  <si>
    <t>J81620</t>
  </si>
  <si>
    <t>Blackmore Vale Partneship</t>
  </si>
  <si>
    <t>J81621</t>
  </si>
  <si>
    <t>The Barcellos Family Practice</t>
  </si>
  <si>
    <t>J81625</t>
  </si>
  <si>
    <t>Denmark Road Medical Centre</t>
  </si>
  <si>
    <t>J81626</t>
  </si>
  <si>
    <t>Fordington Surgery</t>
  </si>
  <si>
    <t>J81628</t>
  </si>
  <si>
    <t>Charmouth Medical Practice</t>
  </si>
  <si>
    <t>J81631</t>
  </si>
  <si>
    <t>Sandford Surgery</t>
  </si>
  <si>
    <t>J81633</t>
  </si>
  <si>
    <t>Woodlea House Surgery</t>
  </si>
  <si>
    <t>J81634</t>
  </si>
  <si>
    <t>Providence Surgery</t>
  </si>
  <si>
    <t>J81637</t>
  </si>
  <si>
    <t>Prince of Wales Road Surgery</t>
  </si>
  <si>
    <t>J81644</t>
  </si>
  <si>
    <t>Old Dispensary</t>
  </si>
  <si>
    <t>J81646</t>
  </si>
  <si>
    <t>Grove Surgery</t>
  </si>
  <si>
    <t>J81647</t>
  </si>
  <si>
    <t>Lyme Bay Medical Practice</t>
  </si>
  <si>
    <t>J81648</t>
  </si>
  <si>
    <t>Dr Newman - Family Medical Services</t>
  </si>
  <si>
    <t>Y03661</t>
  </si>
  <si>
    <t>Lyme Regis Medical Centre (Virgin)</t>
  </si>
  <si>
    <t xml:space="preserve">Areas covered: Gloucestershire/Swindon/Wiltshire/BaNES/Dorset
</t>
  </si>
  <si>
    <r>
      <rPr>
        <b/>
        <sz val="14"/>
        <color theme="1"/>
        <rFont val="Calibri"/>
        <family val="2"/>
        <scheme val="minor"/>
      </rPr>
      <t xml:space="preserve">By submitting this email and information the practice declares that this figures are correct and has all the evidence available if required for verification at any time by NHS England. </t>
    </r>
    <r>
      <rPr>
        <sz val="14"/>
        <color theme="1"/>
        <rFont val="Calibri"/>
        <family val="2"/>
        <scheme val="minor"/>
      </rPr>
      <t xml:space="preserve">
NB Remember to attach screenshots from your clinical system to support your claim. Please ensure this information does not include patient identifiable information.
</t>
    </r>
  </si>
  <si>
    <t>HADWEN HEALTH</t>
  </si>
  <si>
    <t>MMR005</t>
  </si>
  <si>
    <t>MMR006</t>
  </si>
  <si>
    <t>MMR007</t>
  </si>
  <si>
    <t>Monthly count of the number of patients who are aged 5 years or under on 1 April 2020 and have not previously been fully vaccinated against MMR, who received a second MMR vaccination administered by the GP practice within the reporting period.</t>
  </si>
  <si>
    <t>Monthly count of the number of patients who are aged 16 years and over on 1 April 2020 and have not previously been fully vaccinated against MMR, who received a second MMR vaccination administered by the GP practice within the reporting period.</t>
  </si>
  <si>
    <t>Monthly count of the number of patients who are aged 16 years and over on 1 April 2020 and have not previously been fully vaccinated against MMR, who received a first MMR vaccination administered by the GP practice within the reporting period.</t>
  </si>
  <si>
    <t>Monthly count of the number of patients who received an MMR vaccination administered by the GP practice within the reporting period whilst aged less than 1 year.</t>
  </si>
  <si>
    <t>Monthly count of the number of patients who are aged 5 years or under on 1 April 2020 and have not previously been fully vaccinated against MMR, who received a first MMR vaccination administered by the GP practice within the reporting period.</t>
  </si>
  <si>
    <t>Monthly count of the number of patients who are aged 6 to 15 years on 1 April 2020 and have not previously been fully vaccinated against MMR, who received a first MMR vaccination administered by the GP practice within the reporting period.</t>
  </si>
  <si>
    <t>2022-23</t>
  </si>
  <si>
    <t>Q1 - 2022/23</t>
  </si>
  <si>
    <t>Q2 - 2022/23</t>
  </si>
  <si>
    <t>Q3 - 2022/23</t>
  </si>
  <si>
    <t>Q4 - 2022/23</t>
  </si>
  <si>
    <t>SFLU011</t>
  </si>
  <si>
    <t>SFLU012</t>
  </si>
  <si>
    <t>SFLU013</t>
  </si>
  <si>
    <t>SFLU014</t>
  </si>
  <si>
    <t>MMR vaccination programme</t>
  </si>
  <si>
    <t>Childhood Seasonal Influenza Vaccination Programme (two and three year olds)</t>
  </si>
  <si>
    <t>NB Remember to attach screenshots from your clinical system to support your claim. Please ensure this information does not include patient identifiable information.</t>
  </si>
  <si>
    <t>MMRV001</t>
  </si>
  <si>
    <t>MMRV002</t>
  </si>
  <si>
    <t>MMRV003</t>
  </si>
  <si>
    <t>MMRV004</t>
  </si>
  <si>
    <t>MMRV005</t>
  </si>
  <si>
    <t>MMRV006</t>
  </si>
  <si>
    <t>MMRV007</t>
  </si>
  <si>
    <t>In the next section - Record the details of the person completing the form</t>
  </si>
  <si>
    <t>Click on the BLUE cell and select the Financial Year from the drop down list</t>
  </si>
  <si>
    <t>CLEEVELANDS MEDICAL CENTRE</t>
  </si>
  <si>
    <t>AIR BALLOON SURGERY</t>
  </si>
  <si>
    <t>L81038</t>
  </si>
  <si>
    <t>BNSSG CCG</t>
  </si>
  <si>
    <r>
      <t xml:space="preserve">MANUAL CHANGE SHEET FOR CQRS </t>
    </r>
    <r>
      <rPr>
        <b/>
        <sz val="11"/>
        <rFont val="Calibri"/>
        <family val="2"/>
        <scheme val="minor"/>
      </rPr>
      <t xml:space="preserve"> V2.0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</si>
</sst>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_ ;[Red]\-#,##0\ "/>
  </numFmts>
  <fonts count="40" x14ac:knownFonts="1">
    <font>
      <sz val="11"/>
      <color theme="1"/>
      <name val="Calibri"/>
      <family val="2"/>
      <scheme val="minor"/>
    </font>
    <font>
      <sz val="10"/>
      <color indexed="8"/>
      <name val="Arial"/>
      <family val="2"/>
    </font>
    <font>
      <sz val="11"/>
      <color theme="1"/>
      <name val="Calibri"/>
      <family val="2"/>
      <scheme val="minor"/>
    </font>
    <font>
      <b/>
      <sz val="11"/>
      <color theme="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i/>
      <sz val="14"/>
      <color theme="1"/>
      <name val="Calibri"/>
      <family val="2"/>
      <scheme val="minor"/>
    </font>
    <font>
      <b/>
      <sz val="8"/>
      <color indexed="8"/>
      <name val="Calibri"/>
      <family val="2"/>
    </font>
    <font>
      <b/>
      <sz val="8"/>
      <color theme="1"/>
      <name val="Calibri"/>
      <family val="2"/>
      <scheme val="minor"/>
    </font>
    <font>
      <sz val="8"/>
      <color theme="1"/>
      <name val="Calibri"/>
      <family val="2"/>
      <scheme val="minor"/>
    </font>
    <font>
      <b/>
      <sz val="18"/>
      <name val="Calibri"/>
      <family val="2"/>
      <scheme val="minor"/>
    </font>
    <font>
      <b/>
      <sz val="12"/>
      <name val="Calibri"/>
      <family val="2"/>
      <scheme val="minor"/>
    </font>
    <font>
      <b/>
      <sz val="16"/>
      <color theme="1"/>
      <name val="Calibri"/>
      <family val="2"/>
      <scheme val="minor"/>
    </font>
    <font>
      <sz val="14"/>
      <color theme="0" tint="-0.34998626667073579"/>
      <name val="Calibri"/>
      <family val="2"/>
      <scheme val="minor"/>
    </font>
    <font>
      <b/>
      <u/>
      <sz val="14"/>
      <color theme="1"/>
      <name val="Calibri"/>
      <family val="2"/>
      <scheme val="minor"/>
    </font>
    <font>
      <b/>
      <u/>
      <sz val="14"/>
      <color rgb="FFFF0000"/>
      <name val="Calibri"/>
      <family val="2"/>
      <scheme val="minor"/>
    </font>
    <font>
      <sz val="9"/>
      <color indexed="81"/>
      <name val="Tahoma"/>
      <family val="2"/>
    </font>
    <font>
      <b/>
      <sz val="9"/>
      <color indexed="81"/>
      <name val="Tahoma"/>
      <family val="2"/>
    </font>
    <font>
      <sz val="16"/>
      <color theme="1"/>
      <name val="Calibri"/>
      <family val="2"/>
      <scheme val="minor"/>
    </font>
    <font>
      <b/>
      <sz val="16"/>
      <name val="Calibri"/>
      <family val="2"/>
      <scheme val="minor"/>
    </font>
    <font>
      <b/>
      <sz val="24"/>
      <color theme="1"/>
      <name val="Calibri"/>
      <family val="2"/>
      <scheme val="minor"/>
    </font>
    <font>
      <sz val="8"/>
      <color indexed="8"/>
      <name val="Calibri"/>
      <family val="2"/>
      <scheme val="minor"/>
    </font>
    <font>
      <sz val="8"/>
      <color rgb="FF00B050"/>
      <name val="Calibri"/>
      <family val="2"/>
      <scheme val="minor"/>
    </font>
    <font>
      <sz val="8"/>
      <color rgb="FFFF0000"/>
      <name val="Calibri"/>
      <family val="2"/>
      <scheme val="minor"/>
    </font>
    <font>
      <sz val="8"/>
      <name val="Calibri"/>
      <family val="2"/>
      <scheme val="minor"/>
    </font>
    <font>
      <b/>
      <sz val="11"/>
      <name val="Calibri"/>
      <family val="2"/>
      <scheme val="minor"/>
    </font>
    <font>
      <b/>
      <sz val="14"/>
      <name val="Calibri"/>
      <family val="2"/>
      <scheme val="minor"/>
    </font>
    <font>
      <b/>
      <i/>
      <sz val="20"/>
      <color rgb="FF3333FF"/>
      <name val="Calibri"/>
      <family val="2"/>
      <scheme val="minor"/>
    </font>
    <font>
      <sz val="8"/>
      <color theme="1"/>
      <name val="Arial"/>
      <family val="2"/>
    </font>
    <font>
      <sz val="8"/>
      <color indexed="8"/>
      <name val="Calibri"/>
      <family val="2"/>
    </font>
    <font>
      <sz val="8"/>
      <name val="Arial"/>
      <family val="2"/>
    </font>
    <font>
      <b/>
      <sz val="11"/>
      <color theme="1"/>
      <name val="Arial"/>
      <family val="2"/>
    </font>
    <font>
      <b/>
      <sz val="14"/>
      <color theme="1"/>
      <name val="Arial"/>
      <family val="2"/>
    </font>
    <font>
      <sz val="11"/>
      <color theme="1"/>
      <name val="Arial"/>
      <family val="2"/>
    </font>
    <font>
      <b/>
      <sz val="12"/>
      <color theme="1"/>
      <name val="Arial"/>
      <family val="2"/>
    </font>
    <font>
      <sz val="12"/>
      <color theme="1"/>
      <name val="Arial"/>
      <family val="2"/>
    </font>
    <font>
      <i/>
      <sz val="12"/>
      <color rgb="FF3333FF"/>
      <name val="Arial"/>
      <family val="2"/>
    </font>
    <font>
      <sz val="12"/>
      <name val="Arial"/>
      <family val="2"/>
    </font>
    <font>
      <b/>
      <sz val="14"/>
      <color rgb="FFFF0000"/>
      <name val="Arial"/>
      <family val="2"/>
    </font>
  </fonts>
  <fills count="12">
    <fill>
      <patternFill patternType="none"/>
    </fill>
    <fill>
      <patternFill patternType="gray125"/>
    </fill>
    <fill>
      <patternFill patternType="solid">
        <fgColor rgb="FF000000"/>
        <bgColor indexed="64"/>
      </patternFill>
    </fill>
    <fill>
      <patternFill patternType="solid">
        <fgColor theme="3" tint="0.79998168889431442"/>
        <bgColor indexed="64"/>
      </patternFill>
    </fill>
    <fill>
      <patternFill patternType="solid">
        <fgColor indexed="22"/>
        <bgColor indexed="0"/>
      </patternFill>
    </fill>
    <fill>
      <patternFill patternType="solid">
        <fgColor theme="4"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0"/>
        <bgColor indexed="64"/>
      </patternFill>
    </fill>
  </fills>
  <borders count="28">
    <border>
      <left/>
      <right/>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4">
    <xf numFmtId="0" fontId="0" fillId="0" borderId="0"/>
    <xf numFmtId="0" fontId="1" fillId="0" borderId="0"/>
    <xf numFmtId="43" fontId="2" fillId="0" borderId="0" applyFont="0" applyFill="0" applyBorder="0" applyAlignment="0" applyProtection="0"/>
    <xf numFmtId="0" fontId="1" fillId="0" borderId="0"/>
  </cellStyleXfs>
  <cellXfs count="115">
    <xf numFmtId="0" fontId="0" fillId="0" borderId="0" xfId="0"/>
    <xf numFmtId="0" fontId="3" fillId="0" borderId="0" xfId="0" applyFont="1"/>
    <xf numFmtId="0" fontId="9" fillId="0" borderId="0" xfId="0" applyFont="1"/>
    <xf numFmtId="17" fontId="10" fillId="0" borderId="0" xfId="0" applyNumberFormat="1" applyFont="1"/>
    <xf numFmtId="0" fontId="10" fillId="0" borderId="0" xfId="0" applyFont="1"/>
    <xf numFmtId="0" fontId="10" fillId="0" borderId="0" xfId="0" applyFont="1" applyAlignment="1">
      <alignment vertical="center" wrapText="1"/>
    </xf>
    <xf numFmtId="0" fontId="5" fillId="0" borderId="5" xfId="0" applyFont="1" applyBorder="1" applyProtection="1"/>
    <xf numFmtId="0" fontId="5" fillId="0" borderId="6" xfId="0" applyFont="1" applyBorder="1" applyProtection="1"/>
    <xf numFmtId="0" fontId="5" fillId="0" borderId="0" xfId="0" applyFont="1" applyProtection="1"/>
    <xf numFmtId="0" fontId="5" fillId="0" borderId="11" xfId="0" applyFont="1" applyBorder="1" applyProtection="1"/>
    <xf numFmtId="0" fontId="5" fillId="0" borderId="0" xfId="0" applyFont="1" applyBorder="1" applyProtection="1"/>
    <xf numFmtId="0" fontId="6" fillId="0" borderId="0" xfId="0" applyFont="1" applyBorder="1" applyAlignment="1" applyProtection="1">
      <alignment horizontal="right"/>
    </xf>
    <xf numFmtId="0" fontId="6" fillId="5" borderId="2" xfId="0" applyFont="1" applyFill="1" applyBorder="1" applyAlignment="1" applyProtection="1">
      <alignment horizontal="center"/>
    </xf>
    <xf numFmtId="0" fontId="6" fillId="5" borderId="10" xfId="0" applyFont="1" applyFill="1" applyBorder="1" applyAlignment="1" applyProtection="1">
      <alignment horizontal="center"/>
    </xf>
    <xf numFmtId="0" fontId="5" fillId="0" borderId="0" xfId="0" applyFont="1" applyAlignment="1" applyProtection="1"/>
    <xf numFmtId="0" fontId="5" fillId="0" borderId="2" xfId="0" applyFont="1" applyBorder="1" applyAlignment="1" applyProtection="1"/>
    <xf numFmtId="0" fontId="5" fillId="0" borderId="11" xfId="0" applyFont="1" applyBorder="1" applyAlignment="1" applyProtection="1"/>
    <xf numFmtId="0" fontId="5" fillId="0" borderId="0" xfId="0" applyFont="1" applyBorder="1" applyAlignment="1" applyProtection="1"/>
    <xf numFmtId="0" fontId="6" fillId="0" borderId="0" xfId="0" applyFont="1" applyBorder="1" applyAlignment="1" applyProtection="1"/>
    <xf numFmtId="0" fontId="5" fillId="2" borderId="0" xfId="0" applyFont="1" applyFill="1" applyBorder="1" applyAlignment="1" applyProtection="1">
      <alignment vertical="center" wrapText="1"/>
    </xf>
    <xf numFmtId="0" fontId="5" fillId="0" borderId="0" xfId="0" applyFont="1" applyAlignment="1" applyProtection="1">
      <alignment horizontal="right" vertical="center"/>
    </xf>
    <xf numFmtId="0" fontId="6" fillId="0" borderId="0" xfId="0" applyFont="1" applyProtection="1"/>
    <xf numFmtId="0" fontId="5" fillId="2" borderId="11" xfId="0" applyFont="1" applyFill="1" applyBorder="1" applyAlignment="1" applyProtection="1">
      <alignment vertical="center" wrapText="1"/>
    </xf>
    <xf numFmtId="0" fontId="3" fillId="3" borderId="2"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64" fontId="5" fillId="0" borderId="2" xfId="2" applyNumberFormat="1" applyFont="1" applyFill="1" applyBorder="1" applyAlignment="1" applyProtection="1">
      <protection locked="0"/>
    </xf>
    <xf numFmtId="0" fontId="4" fillId="3" borderId="2" xfId="0" applyFont="1" applyFill="1" applyBorder="1" applyAlignment="1" applyProtection="1">
      <alignment horizontal="left" vertical="center" wrapText="1"/>
    </xf>
    <xf numFmtId="0" fontId="0" fillId="0" borderId="0" xfId="0" applyProtection="1"/>
    <xf numFmtId="0" fontId="3" fillId="6" borderId="17" xfId="0" applyFont="1" applyFill="1" applyBorder="1" applyAlignment="1" applyProtection="1">
      <alignment horizontal="center" vertical="center" wrapText="1"/>
    </xf>
    <xf numFmtId="0" fontId="14" fillId="0" borderId="0" xfId="0" applyFont="1" applyProtection="1"/>
    <xf numFmtId="165" fontId="5" fillId="0" borderId="2" xfId="2" applyNumberFormat="1" applyFont="1" applyBorder="1" applyAlignment="1" applyProtection="1">
      <alignment horizontal="right"/>
    </xf>
    <xf numFmtId="0" fontId="6" fillId="0" borderId="2" xfId="0" applyFont="1" applyFill="1" applyBorder="1" applyAlignment="1" applyProtection="1">
      <alignment horizontal="center" vertical="center" wrapText="1"/>
    </xf>
    <xf numFmtId="0" fontId="10" fillId="8" borderId="0" xfId="0" applyFont="1" applyFill="1"/>
    <xf numFmtId="0" fontId="19" fillId="0" borderId="0" xfId="0" applyFont="1" applyProtection="1"/>
    <xf numFmtId="17" fontId="13" fillId="8" borderId="16" xfId="0" applyNumberFormat="1" applyFont="1" applyFill="1" applyBorder="1" applyAlignment="1" applyProtection="1">
      <alignment vertical="center" wrapText="1"/>
      <protection locked="0"/>
    </xf>
    <xf numFmtId="0" fontId="20" fillId="10" borderId="22" xfId="0" applyFont="1" applyFill="1" applyBorder="1" applyAlignment="1" applyProtection="1">
      <alignment horizontal="center" vertical="center" wrapText="1"/>
      <protection locked="0"/>
    </xf>
    <xf numFmtId="0" fontId="22" fillId="0" borderId="2" xfId="3" applyFont="1" applyFill="1" applyBorder="1" applyAlignment="1" applyProtection="1">
      <alignment wrapText="1"/>
      <protection locked="0"/>
    </xf>
    <xf numFmtId="0" fontId="10" fillId="0" borderId="2" xfId="0" applyFont="1" applyBorder="1"/>
    <xf numFmtId="0" fontId="22" fillId="0" borderId="2" xfId="3" applyFont="1" applyFill="1" applyBorder="1" applyAlignment="1">
      <alignment wrapText="1"/>
    </xf>
    <xf numFmtId="0" fontId="23" fillId="0" borderId="0" xfId="0" applyFont="1"/>
    <xf numFmtId="0" fontId="24" fillId="0" borderId="0" xfId="0" applyFont="1"/>
    <xf numFmtId="0" fontId="10" fillId="0" borderId="0" xfId="0" applyFont="1" applyFill="1"/>
    <xf numFmtId="0" fontId="24" fillId="8" borderId="0" xfId="0" applyFont="1" applyFill="1"/>
    <xf numFmtId="0" fontId="25" fillId="0" borderId="0" xfId="0" applyFont="1"/>
    <xf numFmtId="0" fontId="10" fillId="0" borderId="22" xfId="0" applyFont="1" applyBorder="1"/>
    <xf numFmtId="164" fontId="6" fillId="0" borderId="23" xfId="2" applyNumberFormat="1" applyFont="1" applyBorder="1" applyAlignment="1" applyProtection="1"/>
    <xf numFmtId="0" fontId="6" fillId="0" borderId="0" xfId="0" applyFont="1" applyBorder="1" applyAlignment="1" applyProtection="1">
      <alignment horizontal="right" vertical="center"/>
    </xf>
    <xf numFmtId="0" fontId="6" fillId="3" borderId="2" xfId="0" applyFont="1" applyFill="1" applyBorder="1" applyAlignment="1" applyProtection="1">
      <alignment horizontal="left" vertical="top" wrapText="1"/>
    </xf>
    <xf numFmtId="0" fontId="6" fillId="3" borderId="12" xfId="0" applyFont="1" applyFill="1" applyBorder="1" applyAlignment="1" applyProtection="1">
      <alignment horizontal="left" vertical="top" wrapText="1"/>
    </xf>
    <xf numFmtId="0" fontId="4" fillId="3" borderId="12" xfId="0" applyFont="1" applyFill="1" applyBorder="1" applyAlignment="1" applyProtection="1">
      <alignment horizontal="left" vertical="center" wrapText="1"/>
    </xf>
    <xf numFmtId="0" fontId="8" fillId="4" borderId="2" xfId="1" applyFont="1" applyFill="1" applyBorder="1" applyAlignment="1">
      <alignment horizontal="center"/>
    </xf>
    <xf numFmtId="0" fontId="8" fillId="4" borderId="2" xfId="1" applyFont="1" applyFill="1" applyBorder="1" applyAlignment="1">
      <alignment horizontal="left"/>
    </xf>
    <xf numFmtId="0" fontId="10" fillId="0" borderId="2" xfId="0" applyFont="1" applyBorder="1" applyAlignment="1">
      <alignment horizontal="left"/>
    </xf>
    <xf numFmtId="0" fontId="29" fillId="0" borderId="2" xfId="0" applyFont="1" applyFill="1" applyBorder="1" applyAlignment="1" applyProtection="1">
      <alignment horizontal="left" vertical="top"/>
    </xf>
    <xf numFmtId="0" fontId="29" fillId="0" borderId="2" xfId="0" applyFont="1" applyFill="1" applyBorder="1" applyAlignment="1" applyProtection="1">
      <alignment vertical="top"/>
    </xf>
    <xf numFmtId="0" fontId="30" fillId="0" borderId="2" xfId="1" applyFont="1" applyFill="1" applyBorder="1" applyAlignment="1">
      <alignment wrapText="1"/>
    </xf>
    <xf numFmtId="0" fontId="31" fillId="0" borderId="2" xfId="0" applyFont="1" applyFill="1" applyBorder="1" applyAlignment="1" applyProtection="1">
      <alignment horizontal="left" vertical="top"/>
    </xf>
    <xf numFmtId="0" fontId="31" fillId="0" borderId="2" xfId="0" applyFont="1" applyFill="1" applyBorder="1" applyAlignment="1" applyProtection="1">
      <alignment vertical="top"/>
    </xf>
    <xf numFmtId="0" fontId="29" fillId="11" borderId="2" xfId="0" applyFont="1" applyFill="1" applyBorder="1" applyAlignment="1" applyProtection="1">
      <alignment horizontal="left" vertical="top"/>
    </xf>
    <xf numFmtId="0" fontId="29" fillId="11" borderId="2" xfId="0" applyFont="1" applyFill="1" applyBorder="1" applyAlignment="1" applyProtection="1">
      <alignment vertical="top"/>
    </xf>
    <xf numFmtId="0" fontId="5" fillId="3" borderId="17" xfId="0" applyFont="1" applyFill="1" applyBorder="1" applyAlignment="1" applyProtection="1">
      <alignment vertical="center" wrapText="1"/>
    </xf>
    <xf numFmtId="0" fontId="5" fillId="3" borderId="26" xfId="0" applyFont="1" applyFill="1" applyBorder="1" applyAlignment="1" applyProtection="1">
      <alignment vertical="center" wrapText="1"/>
    </xf>
    <xf numFmtId="2" fontId="6" fillId="6" borderId="0" xfId="0" applyNumberFormat="1" applyFont="1" applyFill="1" applyBorder="1" applyAlignment="1" applyProtection="1">
      <alignment horizontal="center" vertical="center" wrapText="1"/>
      <protection locked="0"/>
    </xf>
    <xf numFmtId="0" fontId="4" fillId="0" borderId="18"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32" fillId="0" borderId="0" xfId="0" applyFont="1" applyProtection="1"/>
    <xf numFmtId="0" fontId="34" fillId="0" borderId="0" xfId="0" applyFont="1" applyProtection="1"/>
    <xf numFmtId="0" fontId="35" fillId="0" borderId="0" xfId="0" applyFont="1" applyAlignment="1" applyProtection="1">
      <alignment vertical="center"/>
    </xf>
    <xf numFmtId="0" fontId="36" fillId="0" borderId="0" xfId="0" applyFont="1" applyAlignment="1" applyProtection="1">
      <alignment vertical="center"/>
    </xf>
    <xf numFmtId="0" fontId="37" fillId="0" borderId="0" xfId="0" applyFont="1" applyAlignment="1" applyProtection="1">
      <alignment vertical="center"/>
    </xf>
    <xf numFmtId="0" fontId="38" fillId="0" borderId="0" xfId="0" applyFont="1" applyAlignment="1" applyProtection="1">
      <alignment vertical="center"/>
    </xf>
    <xf numFmtId="0" fontId="36" fillId="0" borderId="0" xfId="0" applyFont="1" applyAlignment="1" applyProtection="1">
      <alignment vertical="center" wrapText="1"/>
    </xf>
    <xf numFmtId="0" fontId="37" fillId="0" borderId="0" xfId="0" applyFont="1" applyFill="1" applyBorder="1" applyAlignment="1" applyProtection="1">
      <alignment vertical="center"/>
    </xf>
    <xf numFmtId="0" fontId="38" fillId="0" borderId="0" xfId="0" applyFont="1" applyFill="1" applyBorder="1" applyAlignment="1" applyProtection="1">
      <alignment vertical="center"/>
    </xf>
    <xf numFmtId="0" fontId="39" fillId="0" borderId="0" xfId="0" applyFont="1" applyAlignment="1" applyProtection="1">
      <alignment vertical="center" wrapText="1"/>
    </xf>
    <xf numFmtId="0" fontId="35" fillId="0" borderId="0" xfId="0" applyFont="1" applyAlignment="1" applyProtection="1">
      <alignment horizontal="center" vertical="center"/>
    </xf>
    <xf numFmtId="0" fontId="33" fillId="8" borderId="0" xfId="0" applyFont="1" applyFill="1" applyProtection="1"/>
    <xf numFmtId="0" fontId="36" fillId="0" borderId="0" xfId="0" applyFont="1" applyAlignment="1">
      <alignment vertical="center"/>
    </xf>
    <xf numFmtId="0" fontId="15" fillId="0" borderId="5" xfId="0" applyFont="1" applyBorder="1" applyAlignment="1" applyProtection="1">
      <alignment horizontal="left" vertical="top"/>
    </xf>
    <xf numFmtId="0" fontId="15" fillId="0" borderId="6" xfId="0" applyFont="1" applyBorder="1" applyAlignment="1" applyProtection="1">
      <alignment horizontal="left" vertical="top"/>
    </xf>
    <xf numFmtId="0" fontId="6" fillId="3" borderId="2" xfId="0" applyFont="1" applyFill="1" applyBorder="1" applyAlignment="1" applyProtection="1">
      <alignment horizontal="right" vertical="center" wrapText="1"/>
    </xf>
    <xf numFmtId="0" fontId="6" fillId="3" borderId="12"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7" fillId="0" borderId="5" xfId="0" applyFont="1" applyBorder="1" applyAlignment="1" applyProtection="1">
      <alignment horizontal="left" vertical="top" wrapText="1"/>
    </xf>
    <xf numFmtId="0" fontId="7" fillId="0" borderId="6" xfId="0" applyFont="1" applyBorder="1" applyAlignment="1" applyProtection="1">
      <alignment horizontal="left" vertical="top" wrapText="1"/>
    </xf>
    <xf numFmtId="0" fontId="28" fillId="0" borderId="11" xfId="0" applyFont="1" applyBorder="1" applyAlignment="1" applyProtection="1">
      <alignment horizontal="center" vertical="top"/>
    </xf>
    <xf numFmtId="0" fontId="28" fillId="0" borderId="0" xfId="0" applyFont="1" applyBorder="1" applyAlignment="1" applyProtection="1">
      <alignment horizontal="center" vertical="top"/>
    </xf>
    <xf numFmtId="0" fontId="5" fillId="0" borderId="25" xfId="0" applyFont="1" applyFill="1" applyBorder="1" applyAlignment="1" applyProtection="1">
      <alignment horizontal="left" vertical="center" wrapText="1"/>
    </xf>
    <xf numFmtId="14" fontId="5" fillId="0" borderId="27" xfId="0" applyNumberFormat="1" applyFont="1" applyFill="1" applyBorder="1" applyAlignment="1" applyProtection="1">
      <alignment horizontal="left" vertical="top"/>
      <protection locked="0"/>
    </xf>
    <xf numFmtId="14" fontId="5" fillId="0" borderId="3" xfId="0" applyNumberFormat="1" applyFont="1" applyFill="1" applyBorder="1" applyAlignment="1" applyProtection="1">
      <alignment horizontal="left" vertical="top"/>
      <protection locked="0"/>
    </xf>
    <xf numFmtId="0" fontId="21" fillId="9" borderId="18" xfId="0" applyFont="1" applyFill="1" applyBorder="1" applyAlignment="1" applyProtection="1">
      <alignment horizontal="center" vertical="center" wrapText="1"/>
    </xf>
    <xf numFmtId="0" fontId="21" fillId="9" borderId="19" xfId="0" applyFont="1" applyFill="1" applyBorder="1" applyAlignment="1" applyProtection="1">
      <alignment horizontal="center" vertical="center" wrapText="1"/>
    </xf>
    <xf numFmtId="0" fontId="11" fillId="5" borderId="5" xfId="0" applyFont="1" applyFill="1" applyBorder="1" applyAlignment="1" applyProtection="1">
      <alignment horizontal="center" vertical="center"/>
    </xf>
    <xf numFmtId="0" fontId="11" fillId="5" borderId="6" xfId="0" applyFont="1" applyFill="1" applyBorder="1" applyAlignment="1" applyProtection="1">
      <alignment horizontal="center" vertical="center"/>
    </xf>
    <xf numFmtId="0" fontId="11" fillId="5" borderId="7" xfId="0" applyFont="1" applyFill="1" applyBorder="1" applyAlignment="1" applyProtection="1">
      <alignment horizontal="center" vertical="center"/>
    </xf>
    <xf numFmtId="0" fontId="11" fillId="5" borderId="8" xfId="0" applyFont="1" applyFill="1" applyBorder="1" applyAlignment="1" applyProtection="1">
      <alignment horizontal="center" vertical="center"/>
    </xf>
    <xf numFmtId="0" fontId="11" fillId="5" borderId="4" xfId="0" applyFont="1" applyFill="1" applyBorder="1" applyAlignment="1" applyProtection="1">
      <alignment horizontal="center" vertical="center"/>
    </xf>
    <xf numFmtId="0" fontId="11" fillId="5" borderId="9" xfId="0" applyFont="1" applyFill="1" applyBorder="1" applyAlignment="1" applyProtection="1">
      <alignment horizontal="center" vertical="center"/>
    </xf>
    <xf numFmtId="0" fontId="6" fillId="3" borderId="13" xfId="0" applyFont="1" applyFill="1" applyBorder="1" applyAlignment="1" applyProtection="1">
      <alignment horizontal="left" vertical="center" wrapText="1"/>
    </xf>
    <xf numFmtId="0" fontId="6" fillId="3" borderId="1" xfId="0" applyFont="1" applyFill="1" applyBorder="1" applyAlignment="1" applyProtection="1">
      <alignment horizontal="left" vertical="center" wrapText="1"/>
    </xf>
    <xf numFmtId="0" fontId="12" fillId="7" borderId="16" xfId="0" applyFont="1" applyFill="1" applyBorder="1" applyAlignment="1" applyProtection="1">
      <alignment horizontal="center" vertical="center" wrapText="1"/>
      <protection locked="0"/>
    </xf>
    <xf numFmtId="0" fontId="12" fillId="7" borderId="17" xfId="0" applyFont="1" applyFill="1" applyBorder="1" applyAlignment="1" applyProtection="1">
      <alignment horizontal="center" vertical="center" wrapText="1"/>
      <protection locked="0"/>
    </xf>
    <xf numFmtId="0" fontId="6" fillId="3" borderId="16" xfId="0" applyFont="1" applyFill="1" applyBorder="1" applyAlignment="1" applyProtection="1">
      <alignment horizontal="left" vertical="center" wrapText="1"/>
    </xf>
    <xf numFmtId="0" fontId="6" fillId="3" borderId="17" xfId="0" applyFont="1" applyFill="1" applyBorder="1" applyAlignment="1" applyProtection="1">
      <alignment horizontal="left" vertical="center" wrapText="1"/>
    </xf>
    <xf numFmtId="0" fontId="6" fillId="3" borderId="14" xfId="0" applyFont="1" applyFill="1" applyBorder="1" applyAlignment="1" applyProtection="1">
      <alignment horizontal="left" vertical="center" wrapText="1"/>
    </xf>
    <xf numFmtId="0" fontId="6" fillId="3" borderId="15" xfId="0" applyFont="1" applyFill="1" applyBorder="1" applyAlignment="1" applyProtection="1">
      <alignment horizontal="left" vertical="center" wrapText="1"/>
    </xf>
    <xf numFmtId="0" fontId="6" fillId="3" borderId="20" xfId="0" applyFont="1" applyFill="1" applyBorder="1" applyAlignment="1" applyProtection="1">
      <alignment horizontal="left" vertical="center" wrapText="1"/>
    </xf>
    <xf numFmtId="0" fontId="6" fillId="3" borderId="21" xfId="0" applyFont="1" applyFill="1" applyBorder="1" applyAlignment="1" applyProtection="1">
      <alignment horizontal="left" vertical="center" wrapText="1"/>
    </xf>
    <xf numFmtId="0" fontId="6" fillId="0" borderId="24" xfId="0" applyFont="1" applyFill="1" applyBorder="1" applyAlignment="1" applyProtection="1">
      <alignment horizontal="left" vertical="top" wrapText="1"/>
      <protection locked="0"/>
    </xf>
    <xf numFmtId="0" fontId="6" fillId="0" borderId="25" xfId="0" applyFont="1" applyFill="1" applyBorder="1" applyAlignment="1" applyProtection="1">
      <alignment horizontal="left" vertical="top" wrapText="1"/>
      <protection locked="0"/>
    </xf>
    <xf numFmtId="0" fontId="5" fillId="0" borderId="14" xfId="0" applyFont="1" applyFill="1" applyBorder="1" applyAlignment="1" applyProtection="1">
      <alignment horizontal="left" vertical="top" wrapText="1"/>
      <protection locked="0"/>
    </xf>
    <xf numFmtId="0" fontId="5" fillId="0" borderId="15" xfId="0" applyFont="1" applyFill="1" applyBorder="1" applyAlignment="1" applyProtection="1">
      <alignment horizontal="left" vertical="top" wrapText="1"/>
      <protection locked="0"/>
    </xf>
    <xf numFmtId="0" fontId="5" fillId="0" borderId="27"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protection locked="0"/>
    </xf>
    <xf numFmtId="0" fontId="39" fillId="0" borderId="0" xfId="0" applyFont="1" applyAlignment="1">
      <alignment horizontal="center"/>
    </xf>
  </cellXfs>
  <cellStyles count="4">
    <cellStyle name="Comma" xfId="2" builtinId="3"/>
    <cellStyle name="Normal" xfId="0" builtinId="0"/>
    <cellStyle name="Normal_Sheet1" xfId="3" xr:uid="{F8E528CF-7CC1-4846-A9FD-F76CB173FAD3}"/>
    <cellStyle name="Normal_Sheet2" xfId="1" xr:uid="{00000000-0005-0000-0000-000004000000}"/>
  </cellStyles>
  <dxfs count="2">
    <dxf>
      <fill>
        <patternFill>
          <bgColor rgb="FF00B050"/>
        </patternFill>
      </fill>
    </dxf>
    <dxf>
      <font>
        <color theme="0"/>
      </font>
    </dxf>
  </dxfs>
  <tableStyles count="0" defaultTableStyle="TableStyleMedium2" defaultPivotStyle="PivotStyleLight16"/>
  <colors>
    <mruColors>
      <color rgb="FF3333FF"/>
      <color rgb="FF00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6076950</xdr:colOff>
      <xdr:row>3</xdr:row>
      <xdr:rowOff>180975</xdr:rowOff>
    </xdr:from>
    <xdr:to>
      <xdr:col>12</xdr:col>
      <xdr:colOff>113440</xdr:colOff>
      <xdr:row>5</xdr:row>
      <xdr:rowOff>104718</xdr:rowOff>
    </xdr:to>
    <xdr:pic>
      <xdr:nvPicPr>
        <xdr:cNvPr id="5" name="Picture 4">
          <a:extLst>
            <a:ext uri="{FF2B5EF4-FFF2-40B4-BE49-F238E27FC236}">
              <a16:creationId xmlns:a16="http://schemas.microsoft.com/office/drawing/2014/main" id="{EB5F9E3F-460C-4B88-8E21-A65FB166B37D}"/>
            </a:ext>
          </a:extLst>
        </xdr:cNvPr>
        <xdr:cNvPicPr>
          <a:picLocks noChangeAspect="1"/>
        </xdr:cNvPicPr>
      </xdr:nvPicPr>
      <xdr:blipFill>
        <a:blip xmlns:r="http://schemas.openxmlformats.org/officeDocument/2006/relationships" r:embed="rId1"/>
        <a:stretch>
          <a:fillRect/>
        </a:stretch>
      </xdr:blipFill>
      <xdr:spPr>
        <a:xfrm>
          <a:off x="6419850" y="800100"/>
          <a:ext cx="6885715" cy="457143"/>
        </a:xfrm>
        <a:prstGeom prst="rect">
          <a:avLst/>
        </a:prstGeom>
      </xdr:spPr>
    </xdr:pic>
    <xdr:clientData/>
  </xdr:twoCellAnchor>
  <xdr:twoCellAnchor editAs="oneCell">
    <xdr:from>
      <xdr:col>1</xdr:col>
      <xdr:colOff>6076950</xdr:colOff>
      <xdr:row>9</xdr:row>
      <xdr:rowOff>114300</xdr:rowOff>
    </xdr:from>
    <xdr:to>
      <xdr:col>12</xdr:col>
      <xdr:colOff>189630</xdr:colOff>
      <xdr:row>9</xdr:row>
      <xdr:rowOff>400014</xdr:rowOff>
    </xdr:to>
    <xdr:pic>
      <xdr:nvPicPr>
        <xdr:cNvPr id="6" name="Picture 5">
          <a:extLst>
            <a:ext uri="{FF2B5EF4-FFF2-40B4-BE49-F238E27FC236}">
              <a16:creationId xmlns:a16="http://schemas.microsoft.com/office/drawing/2014/main" id="{C84B9F9A-028F-4640-8E62-F5C7685D1BE8}"/>
            </a:ext>
          </a:extLst>
        </xdr:cNvPr>
        <xdr:cNvPicPr>
          <a:picLocks noChangeAspect="1"/>
        </xdr:cNvPicPr>
      </xdr:nvPicPr>
      <xdr:blipFill>
        <a:blip xmlns:r="http://schemas.openxmlformats.org/officeDocument/2006/relationships" r:embed="rId2"/>
        <a:stretch>
          <a:fillRect/>
        </a:stretch>
      </xdr:blipFill>
      <xdr:spPr>
        <a:xfrm>
          <a:off x="6419850" y="2486025"/>
          <a:ext cx="6961905" cy="285714"/>
        </a:xfrm>
        <a:prstGeom prst="rect">
          <a:avLst/>
        </a:prstGeom>
      </xdr:spPr>
    </xdr:pic>
    <xdr:clientData/>
  </xdr:twoCellAnchor>
  <xdr:twoCellAnchor>
    <xdr:from>
      <xdr:col>12</xdr:col>
      <xdr:colOff>295273</xdr:colOff>
      <xdr:row>4</xdr:row>
      <xdr:rowOff>85725</xdr:rowOff>
    </xdr:from>
    <xdr:to>
      <xdr:col>14</xdr:col>
      <xdr:colOff>400049</xdr:colOff>
      <xdr:row>5</xdr:row>
      <xdr:rowOff>133349</xdr:rowOff>
    </xdr:to>
    <xdr:sp macro="" textlink="">
      <xdr:nvSpPr>
        <xdr:cNvPr id="7" name="Arrow: Right 6">
          <a:extLst>
            <a:ext uri="{FF2B5EF4-FFF2-40B4-BE49-F238E27FC236}">
              <a16:creationId xmlns:a16="http://schemas.microsoft.com/office/drawing/2014/main" id="{BEB5798C-127C-4015-9BE6-7469F8F6CB1E}"/>
            </a:ext>
          </a:extLst>
        </xdr:cNvPr>
        <xdr:cNvSpPr/>
      </xdr:nvSpPr>
      <xdr:spPr>
        <a:xfrm rot="10800000">
          <a:off x="12515848" y="723900"/>
          <a:ext cx="1323976" cy="23812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12</xdr:col>
      <xdr:colOff>314325</xdr:colOff>
      <xdr:row>8</xdr:row>
      <xdr:rowOff>314323</xdr:rowOff>
    </xdr:from>
    <xdr:to>
      <xdr:col>14</xdr:col>
      <xdr:colOff>419101</xdr:colOff>
      <xdr:row>10</xdr:row>
      <xdr:rowOff>85724</xdr:rowOff>
    </xdr:to>
    <xdr:sp macro="" textlink="">
      <xdr:nvSpPr>
        <xdr:cNvPr id="8" name="Arrow: Right 7">
          <a:extLst>
            <a:ext uri="{FF2B5EF4-FFF2-40B4-BE49-F238E27FC236}">
              <a16:creationId xmlns:a16="http://schemas.microsoft.com/office/drawing/2014/main" id="{DE0D5A0A-0530-4E40-A565-2E13235A6543}"/>
            </a:ext>
          </a:extLst>
        </xdr:cNvPr>
        <xdr:cNvSpPr/>
      </xdr:nvSpPr>
      <xdr:spPr>
        <a:xfrm rot="10800000">
          <a:off x="13506450" y="2609848"/>
          <a:ext cx="1323976" cy="5905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xdr:col>
      <xdr:colOff>0</xdr:colOff>
      <xdr:row>19</xdr:row>
      <xdr:rowOff>0</xdr:rowOff>
    </xdr:from>
    <xdr:to>
      <xdr:col>2</xdr:col>
      <xdr:colOff>9525</xdr:colOff>
      <xdr:row>61</xdr:row>
      <xdr:rowOff>85970</xdr:rowOff>
    </xdr:to>
    <xdr:pic>
      <xdr:nvPicPr>
        <xdr:cNvPr id="3" name="Picture 2">
          <a:extLst>
            <a:ext uri="{FF2B5EF4-FFF2-40B4-BE49-F238E27FC236}">
              <a16:creationId xmlns:a16="http://schemas.microsoft.com/office/drawing/2014/main" id="{2FA70F8B-012C-4C58-AFB5-CBEA41D844A6}"/>
            </a:ext>
          </a:extLst>
        </xdr:cNvPr>
        <xdr:cNvPicPr>
          <a:picLocks noChangeAspect="1"/>
        </xdr:cNvPicPr>
      </xdr:nvPicPr>
      <xdr:blipFill>
        <a:blip xmlns:r="http://schemas.openxmlformats.org/officeDocument/2006/relationships" r:embed="rId3"/>
        <a:stretch>
          <a:fillRect/>
        </a:stretch>
      </xdr:blipFill>
      <xdr:spPr>
        <a:xfrm>
          <a:off x="342900" y="5172075"/>
          <a:ext cx="6115050" cy="8086970"/>
        </a:xfrm>
        <a:prstGeom prst="rect">
          <a:avLst/>
        </a:prstGeom>
      </xdr:spPr>
    </xdr:pic>
    <xdr:clientData/>
  </xdr:twoCellAnchor>
  <xdr:twoCellAnchor editAs="oneCell">
    <xdr:from>
      <xdr:col>2</xdr:col>
      <xdr:colOff>9525</xdr:colOff>
      <xdr:row>7</xdr:row>
      <xdr:rowOff>28575</xdr:rowOff>
    </xdr:from>
    <xdr:to>
      <xdr:col>12</xdr:col>
      <xdr:colOff>9525</xdr:colOff>
      <xdr:row>8</xdr:row>
      <xdr:rowOff>0</xdr:rowOff>
    </xdr:to>
    <xdr:pic>
      <xdr:nvPicPr>
        <xdr:cNvPr id="11" name="Picture 10">
          <a:extLst>
            <a:ext uri="{FF2B5EF4-FFF2-40B4-BE49-F238E27FC236}">
              <a16:creationId xmlns:a16="http://schemas.microsoft.com/office/drawing/2014/main" id="{BA25DC3F-41DD-494A-A1A4-A5687498C8A4}"/>
            </a:ext>
          </a:extLst>
        </xdr:cNvPr>
        <xdr:cNvPicPr/>
      </xdr:nvPicPr>
      <xdr:blipFill rotWithShape="1">
        <a:blip xmlns:r="http://schemas.openxmlformats.org/officeDocument/2006/relationships" r:embed="rId4"/>
        <a:srcRect l="714" t="39576" r="82142" b="57220"/>
        <a:stretch/>
      </xdr:blipFill>
      <xdr:spPr bwMode="auto">
        <a:xfrm>
          <a:off x="6457950" y="1819275"/>
          <a:ext cx="6743700" cy="3524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12</xdr:col>
      <xdr:colOff>285750</xdr:colOff>
      <xdr:row>6</xdr:row>
      <xdr:rowOff>190500</xdr:rowOff>
    </xdr:from>
    <xdr:to>
      <xdr:col>14</xdr:col>
      <xdr:colOff>426076</xdr:colOff>
      <xdr:row>8</xdr:row>
      <xdr:rowOff>48425</xdr:rowOff>
    </xdr:to>
    <xdr:pic>
      <xdr:nvPicPr>
        <xdr:cNvPr id="12" name="Picture 11">
          <a:extLst>
            <a:ext uri="{FF2B5EF4-FFF2-40B4-BE49-F238E27FC236}">
              <a16:creationId xmlns:a16="http://schemas.microsoft.com/office/drawing/2014/main" id="{8E901D1D-660B-47EA-AEE0-000EF77FAC41}"/>
            </a:ext>
          </a:extLst>
        </xdr:cNvPr>
        <xdr:cNvPicPr>
          <a:picLocks noChangeAspect="1"/>
        </xdr:cNvPicPr>
      </xdr:nvPicPr>
      <xdr:blipFill>
        <a:blip xmlns:r="http://schemas.openxmlformats.org/officeDocument/2006/relationships" r:embed="rId5"/>
        <a:stretch>
          <a:fillRect/>
        </a:stretch>
      </xdr:blipFill>
      <xdr:spPr>
        <a:xfrm>
          <a:off x="13477875" y="1781175"/>
          <a:ext cx="1359526" cy="438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1609397</xdr:colOff>
      <xdr:row>1</xdr:row>
      <xdr:rowOff>78698</xdr:rowOff>
    </xdr:from>
    <xdr:to>
      <xdr:col>4</xdr:col>
      <xdr:colOff>3081511</xdr:colOff>
      <xdr:row>3</xdr:row>
      <xdr:rowOff>209955</xdr:rowOff>
    </xdr:to>
    <xdr:pic>
      <xdr:nvPicPr>
        <xdr:cNvPr id="3" name="Picture 2">
          <a:extLst>
            <a:ext uri="{FF2B5EF4-FFF2-40B4-BE49-F238E27FC236}">
              <a16:creationId xmlns:a16="http://schemas.microsoft.com/office/drawing/2014/main" id="{A8D3C8BE-EF89-4ED9-817B-1430743337E0}"/>
            </a:ext>
          </a:extLst>
        </xdr:cNvPr>
        <xdr:cNvPicPr>
          <a:picLocks noChangeAspect="1"/>
        </xdr:cNvPicPr>
      </xdr:nvPicPr>
      <xdr:blipFill>
        <a:blip xmlns:r="http://schemas.openxmlformats.org/officeDocument/2006/relationships" r:embed="rId1"/>
        <a:stretch>
          <a:fillRect/>
        </a:stretch>
      </xdr:blipFill>
      <xdr:spPr>
        <a:xfrm>
          <a:off x="7302500" y="319560"/>
          <a:ext cx="1472114" cy="6129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workbookViewId="0">
      <selection activeCell="C16" sqref="C16"/>
    </sheetView>
  </sheetViews>
  <sheetFormatPr defaultRowHeight="15" x14ac:dyDescent="0.25"/>
  <cols>
    <col min="1" max="1" width="5.140625" style="27" customWidth="1"/>
    <col min="2" max="2" width="91.5703125" style="27" customWidth="1"/>
    <col min="3" max="3" width="18.85546875" style="27" customWidth="1"/>
    <col min="4" max="16384" width="9.140625" style="27"/>
  </cols>
  <sheetData>
    <row r="1" spans="1:4" ht="28.5" customHeight="1" thickBot="1" x14ac:dyDescent="0.3">
      <c r="A1" s="75">
        <v>1</v>
      </c>
      <c r="B1" s="67" t="s">
        <v>387</v>
      </c>
    </row>
    <row r="2" spans="1:4" ht="23.25" customHeight="1" thickBot="1" x14ac:dyDescent="0.3">
      <c r="A2" s="75">
        <v>2</v>
      </c>
      <c r="B2" s="68" t="s">
        <v>383</v>
      </c>
      <c r="C2" s="23" t="s">
        <v>0</v>
      </c>
      <c r="D2" s="28" t="s">
        <v>572</v>
      </c>
    </row>
    <row r="3" spans="1:4" ht="15.75" x14ac:dyDescent="0.25">
      <c r="A3" s="75"/>
      <c r="B3" s="69" t="s">
        <v>382</v>
      </c>
      <c r="C3" s="24"/>
      <c r="D3" s="24"/>
    </row>
    <row r="4" spans="1:4" ht="15.75" x14ac:dyDescent="0.25">
      <c r="A4" s="75"/>
      <c r="B4" s="69"/>
      <c r="C4" s="24"/>
      <c r="D4" s="24"/>
    </row>
    <row r="5" spans="1:4" ht="26.25" customHeight="1" x14ac:dyDescent="0.25">
      <c r="A5" s="75">
        <v>3</v>
      </c>
      <c r="B5" s="68" t="s">
        <v>384</v>
      </c>
    </row>
    <row r="6" spans="1:4" ht="25.5" customHeight="1" x14ac:dyDescent="0.25">
      <c r="A6" s="75"/>
      <c r="B6" s="69" t="s">
        <v>460</v>
      </c>
    </row>
    <row r="7" spans="1:4" ht="15.75" x14ac:dyDescent="0.25">
      <c r="A7" s="75"/>
      <c r="B7" s="69"/>
    </row>
    <row r="8" spans="1:4" ht="30" customHeight="1" x14ac:dyDescent="0.25">
      <c r="A8" s="75">
        <v>4</v>
      </c>
      <c r="B8" s="77" t="s">
        <v>778</v>
      </c>
    </row>
    <row r="9" spans="1:4" ht="30" customHeight="1" x14ac:dyDescent="0.25">
      <c r="A9" s="75"/>
      <c r="B9" s="69"/>
    </row>
    <row r="10" spans="1:4" ht="34.5" customHeight="1" x14ac:dyDescent="0.25">
      <c r="A10" s="75">
        <v>5</v>
      </c>
      <c r="B10" s="70" t="s">
        <v>388</v>
      </c>
    </row>
    <row r="11" spans="1:4" ht="43.5" customHeight="1" x14ac:dyDescent="0.25">
      <c r="A11" s="75">
        <v>6</v>
      </c>
      <c r="B11" s="68" t="s">
        <v>386</v>
      </c>
    </row>
    <row r="12" spans="1:4" ht="40.5" customHeight="1" x14ac:dyDescent="0.25">
      <c r="A12" s="75">
        <v>7</v>
      </c>
      <c r="B12" s="73" t="s">
        <v>777</v>
      </c>
    </row>
    <row r="13" spans="1:4" ht="43.5" customHeight="1" x14ac:dyDescent="0.25">
      <c r="A13" s="75">
        <v>8</v>
      </c>
      <c r="B13" s="71" t="s">
        <v>389</v>
      </c>
    </row>
    <row r="14" spans="1:4" ht="38.25" customHeight="1" x14ac:dyDescent="0.25">
      <c r="A14" s="75"/>
      <c r="B14" s="72" t="s">
        <v>573</v>
      </c>
    </row>
    <row r="15" spans="1:4" ht="15.75" customHeight="1" x14ac:dyDescent="0.25">
      <c r="A15" s="75"/>
      <c r="B15" s="72"/>
    </row>
    <row r="16" spans="1:4" ht="54" x14ac:dyDescent="0.25">
      <c r="A16" s="75">
        <v>9</v>
      </c>
      <c r="B16" s="74" t="s">
        <v>574</v>
      </c>
    </row>
    <row r="17" spans="1:2" x14ac:dyDescent="0.25">
      <c r="A17" s="65"/>
      <c r="B17" s="66"/>
    </row>
    <row r="18" spans="1:2" ht="18" x14ac:dyDescent="0.25">
      <c r="A18" s="66"/>
      <c r="B18" s="76" t="s">
        <v>390</v>
      </c>
    </row>
  </sheetData>
  <sheetProtection password="C973" sheet="1" selectLockedCell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2:O40"/>
  <sheetViews>
    <sheetView showGridLines="0" tabSelected="1" view="pageBreakPreview" topLeftCell="A13" zoomScaleNormal="100" zoomScaleSheetLayoutView="100" workbookViewId="0">
      <selection activeCell="C24" sqref="C24"/>
    </sheetView>
  </sheetViews>
  <sheetFormatPr defaultRowHeight="18.75" x14ac:dyDescent="0.3"/>
  <cols>
    <col min="1" max="1" width="1.7109375" style="8" customWidth="1"/>
    <col min="2" max="2" width="26.140625" style="8" customWidth="1"/>
    <col min="3" max="3" width="27.42578125" style="8" customWidth="1"/>
    <col min="4" max="4" width="28.7109375" style="8" customWidth="1"/>
    <col min="5" max="5" width="49" style="8" customWidth="1"/>
    <col min="6" max="6" width="9.140625" style="8"/>
    <col min="16" max="16384" width="9.140625" style="8"/>
  </cols>
  <sheetData>
    <row r="2" spans="2:15" x14ac:dyDescent="0.3">
      <c r="B2" s="6"/>
      <c r="C2" s="7"/>
      <c r="D2" s="7"/>
      <c r="E2" s="7"/>
    </row>
    <row r="3" spans="2:15" x14ac:dyDescent="0.3">
      <c r="B3" s="9"/>
      <c r="C3" s="10"/>
      <c r="D3" s="10"/>
      <c r="E3" s="10"/>
    </row>
    <row r="4" spans="2:15" x14ac:dyDescent="0.3">
      <c r="B4" s="9"/>
      <c r="C4" s="10"/>
      <c r="D4" s="10"/>
      <c r="E4" s="10"/>
    </row>
    <row r="5" spans="2:15" ht="22.5" customHeight="1" x14ac:dyDescent="0.3">
      <c r="B5" s="9"/>
      <c r="C5" s="10"/>
      <c r="D5" s="10"/>
      <c r="E5" s="46" t="s">
        <v>569</v>
      </c>
    </row>
    <row r="6" spans="2:15" ht="18" customHeight="1" x14ac:dyDescent="0.3">
      <c r="B6" s="92" t="s">
        <v>783</v>
      </c>
      <c r="C6" s="93"/>
      <c r="D6" s="93"/>
      <c r="E6" s="94"/>
    </row>
    <row r="7" spans="2:15" ht="18" customHeight="1" x14ac:dyDescent="0.3">
      <c r="B7" s="95"/>
      <c r="C7" s="96"/>
      <c r="D7" s="96"/>
      <c r="E7" s="97"/>
    </row>
    <row r="8" spans="2:15" ht="32.25" customHeight="1" x14ac:dyDescent="0.3">
      <c r="B8" s="48" t="s">
        <v>411</v>
      </c>
      <c r="C8" s="62"/>
      <c r="D8" s="49" t="s">
        <v>413</v>
      </c>
      <c r="E8" s="64" t="str">
        <f>IFERROR(VLOOKUP(C8,'Practice List'!A:B,2,0),"")</f>
        <v/>
      </c>
    </row>
    <row r="9" spans="2:15" ht="29.25" customHeight="1" thickBot="1" x14ac:dyDescent="0.35">
      <c r="B9" s="47" t="s">
        <v>412</v>
      </c>
      <c r="C9" s="31" t="str">
        <f>IFERROR(VLOOKUP(C8,'Practice List'!A:C,3,0),"")</f>
        <v/>
      </c>
      <c r="D9" s="26" t="s">
        <v>414</v>
      </c>
      <c r="E9" s="63" t="str">
        <f>IFERROR(VLOOKUP(C8,'Practice List'!A:D,4,0),"")</f>
        <v/>
      </c>
    </row>
    <row r="10" spans="2:15" ht="38.25" customHeight="1" thickBot="1" x14ac:dyDescent="0.35">
      <c r="B10" s="98" t="s">
        <v>570</v>
      </c>
      <c r="C10" s="99"/>
      <c r="D10" s="100" t="s">
        <v>380</v>
      </c>
      <c r="E10" s="101"/>
    </row>
    <row r="11" spans="2:15" ht="38.25" customHeight="1" thickBot="1" x14ac:dyDescent="0.35">
      <c r="B11" s="107" t="s">
        <v>409</v>
      </c>
      <c r="C11" s="103"/>
      <c r="D11" s="103"/>
      <c r="E11" s="35"/>
    </row>
    <row r="12" spans="2:15" s="33" customFormat="1" ht="30" customHeight="1" thickBot="1" x14ac:dyDescent="0.4">
      <c r="B12" s="104" t="s">
        <v>410</v>
      </c>
      <c r="C12" s="105"/>
      <c r="D12" s="106"/>
      <c r="E12" s="34"/>
      <c r="G12"/>
      <c r="H12"/>
      <c r="I12"/>
      <c r="J12"/>
      <c r="K12"/>
      <c r="L12"/>
      <c r="M12"/>
      <c r="N12"/>
      <c r="O12"/>
    </row>
    <row r="13" spans="2:15" ht="19.5" thickBot="1" x14ac:dyDescent="0.35">
      <c r="B13" s="102" t="s">
        <v>385</v>
      </c>
      <c r="C13" s="103"/>
      <c r="D13" s="60"/>
      <c r="E13" s="61"/>
    </row>
    <row r="14" spans="2:15" ht="45" customHeight="1" thickBot="1" x14ac:dyDescent="0.35">
      <c r="B14" s="108"/>
      <c r="C14" s="109"/>
      <c r="D14" s="109"/>
      <c r="E14" s="109"/>
    </row>
    <row r="15" spans="2:15" s="20" customFormat="1" ht="25.5" customHeight="1" x14ac:dyDescent="0.25">
      <c r="B15" s="80" t="s">
        <v>4</v>
      </c>
      <c r="C15" s="80"/>
      <c r="D15" s="110"/>
      <c r="E15" s="111"/>
      <c r="G15"/>
      <c r="H15"/>
      <c r="I15"/>
      <c r="J15"/>
      <c r="K15"/>
      <c r="L15"/>
      <c r="M15"/>
      <c r="N15"/>
      <c r="O15"/>
    </row>
    <row r="16" spans="2:15" s="20" customFormat="1" x14ac:dyDescent="0.25">
      <c r="B16" s="80" t="s">
        <v>2</v>
      </c>
      <c r="C16" s="80"/>
      <c r="D16" s="112"/>
      <c r="E16" s="113"/>
      <c r="G16"/>
      <c r="H16"/>
      <c r="I16"/>
      <c r="J16"/>
      <c r="K16"/>
      <c r="L16"/>
      <c r="M16"/>
      <c r="N16"/>
      <c r="O16"/>
    </row>
    <row r="17" spans="2:15" s="20" customFormat="1" x14ac:dyDescent="0.25">
      <c r="B17" s="80" t="s">
        <v>3</v>
      </c>
      <c r="C17" s="80"/>
      <c r="D17" s="112"/>
      <c r="E17" s="113"/>
      <c r="G17"/>
      <c r="H17"/>
      <c r="I17"/>
      <c r="J17"/>
      <c r="K17"/>
      <c r="L17"/>
      <c r="M17"/>
      <c r="N17"/>
      <c r="O17"/>
    </row>
    <row r="18" spans="2:15" s="20" customFormat="1" x14ac:dyDescent="0.25">
      <c r="B18" s="80" t="s">
        <v>5</v>
      </c>
      <c r="C18" s="80"/>
      <c r="D18" s="88"/>
      <c r="E18" s="89"/>
      <c r="G18"/>
      <c r="H18"/>
      <c r="I18"/>
      <c r="J18"/>
      <c r="K18"/>
      <c r="L18"/>
      <c r="M18"/>
      <c r="N18"/>
      <c r="O18"/>
    </row>
    <row r="19" spans="2:15" s="10" customFormat="1" ht="87" customHeight="1" thickBot="1" x14ac:dyDescent="0.35">
      <c r="B19" s="87" t="s">
        <v>747</v>
      </c>
      <c r="C19" s="87"/>
      <c r="D19" s="87"/>
      <c r="E19" s="87"/>
      <c r="G19"/>
      <c r="H19"/>
      <c r="I19"/>
      <c r="J19"/>
      <c r="K19"/>
      <c r="L19"/>
      <c r="M19"/>
      <c r="N19"/>
      <c r="O19"/>
    </row>
    <row r="20" spans="2:15" ht="33" customHeight="1" thickBot="1" x14ac:dyDescent="0.35">
      <c r="B20" s="90" t="str">
        <f>IF(C8="","Enter Practice Code!",IF(D10="","Select Service/Programme!",IF(E11="","Select Year!",IF(E12="","Select Month!",IF(B14="","Enter Reason for difference!","All Mandatory Fields Complete!")))))</f>
        <v>Enter Practice Code!</v>
      </c>
      <c r="C20" s="91"/>
      <c r="D20" s="91"/>
      <c r="E20" s="91"/>
    </row>
    <row r="21" spans="2:15" s="14" customFormat="1" x14ac:dyDescent="0.3">
      <c r="B21" s="12" t="s">
        <v>381</v>
      </c>
      <c r="C21" s="12" t="s">
        <v>1</v>
      </c>
      <c r="D21" s="13" t="s">
        <v>366</v>
      </c>
      <c r="E21" s="13" t="s">
        <v>367</v>
      </c>
      <c r="G21"/>
      <c r="H21"/>
      <c r="I21"/>
      <c r="J21"/>
      <c r="K21"/>
      <c r="L21"/>
      <c r="M21"/>
      <c r="N21"/>
      <c r="O21"/>
    </row>
    <row r="22" spans="2:15" s="14" customFormat="1" x14ac:dyDescent="0.3">
      <c r="B22" s="15" t="str">
        <f>IF(ISNA(HLOOKUP($D$10,'DATA VALIDATION'!$E$1:$Q$9,2,0)),"",(HLOOKUP($D$10,'DATA VALIDATION'!$E$1:$Q$9,2,0)))</f>
        <v>SFLU001</v>
      </c>
      <c r="C22" s="25">
        <v>100</v>
      </c>
      <c r="D22" s="25">
        <v>80</v>
      </c>
      <c r="E22" s="30">
        <f t="shared" ref="E22" si="0">(D22-C22)</f>
        <v>-20</v>
      </c>
      <c r="G22"/>
      <c r="H22"/>
      <c r="I22"/>
      <c r="J22"/>
      <c r="K22"/>
      <c r="L22"/>
      <c r="M22"/>
      <c r="N22"/>
      <c r="O22"/>
    </row>
    <row r="23" spans="2:15" s="14" customFormat="1" x14ac:dyDescent="0.3">
      <c r="B23" s="15" t="str">
        <f>IF(ISNA(HLOOKUP($D$10,'DATA VALIDATION'!$E$1:$Q$9,3,0)),"",(HLOOKUP($D$10,'DATA VALIDATION'!$E$1:$Q$9,3,0)))</f>
        <v>SFLU006</v>
      </c>
      <c r="C23" s="25">
        <v>40</v>
      </c>
      <c r="D23" s="25">
        <v>45</v>
      </c>
      <c r="E23" s="30">
        <f>(D23-C23)</f>
        <v>5</v>
      </c>
      <c r="G23"/>
      <c r="H23"/>
      <c r="I23"/>
      <c r="J23"/>
      <c r="K23"/>
      <c r="L23"/>
      <c r="M23"/>
      <c r="N23"/>
      <c r="O23"/>
    </row>
    <row r="24" spans="2:15" s="14" customFormat="1" x14ac:dyDescent="0.3">
      <c r="B24" s="15" t="str">
        <f>IF(ISNA(HLOOKUP($D$10,'DATA VALIDATION'!$E$1:$Q$9,4,0)),"",(HLOOKUP($D$10,'DATA VALIDATION'!$E$1:$Q$9,4,0)))</f>
        <v>SFLU007</v>
      </c>
      <c r="C24" s="25"/>
      <c r="D24" s="25"/>
      <c r="E24" s="30">
        <f t="shared" ref="E24:E29" si="1">(D24-C24)</f>
        <v>0</v>
      </c>
      <c r="G24"/>
      <c r="H24"/>
      <c r="I24"/>
      <c r="J24"/>
      <c r="K24"/>
      <c r="L24"/>
      <c r="M24"/>
      <c r="N24"/>
      <c r="O24"/>
    </row>
    <row r="25" spans="2:15" s="14" customFormat="1" x14ac:dyDescent="0.3">
      <c r="B25" s="15" t="str">
        <f>IF(ISNA(HLOOKUP($D$10,'DATA VALIDATION'!$E$1:$Q$9,5,0)),"",(HLOOKUP($D$10,'DATA VALIDATION'!$E$1:$Q$9,5,0)))</f>
        <v>SFLU008</v>
      </c>
      <c r="C25" s="25"/>
      <c r="D25" s="25"/>
      <c r="E25" s="30">
        <f t="shared" si="1"/>
        <v>0</v>
      </c>
      <c r="G25"/>
      <c r="H25"/>
      <c r="I25"/>
      <c r="J25"/>
      <c r="K25"/>
      <c r="L25"/>
      <c r="M25"/>
      <c r="N25"/>
      <c r="O25"/>
    </row>
    <row r="26" spans="2:15" s="14" customFormat="1" x14ac:dyDescent="0.3">
      <c r="B26" s="15" t="str">
        <f>IF(ISNA(HLOOKUP($D$10,'DATA VALIDATION'!$E$1:$Q$9,6,0)),"",(HLOOKUP($D$10,'DATA VALIDATION'!$E$1:$Q$9,6,0)))</f>
        <v>SFLU009</v>
      </c>
      <c r="C26" s="25"/>
      <c r="D26" s="25"/>
      <c r="E26" s="30">
        <f t="shared" si="1"/>
        <v>0</v>
      </c>
      <c r="G26"/>
      <c r="H26"/>
      <c r="I26"/>
      <c r="J26"/>
      <c r="K26"/>
      <c r="L26"/>
      <c r="M26"/>
      <c r="N26"/>
      <c r="O26"/>
    </row>
    <row r="27" spans="2:15" s="14" customFormat="1" x14ac:dyDescent="0.3">
      <c r="B27" s="15" t="str">
        <f>IF(ISNA(HLOOKUP($D$10,'DATA VALIDATION'!$E$1:$Q$9,7,0)),"",(HLOOKUP($D$10,'DATA VALIDATION'!$E$1:$Q$9,7,0)))</f>
        <v>SFLU010</v>
      </c>
      <c r="C27" s="25"/>
      <c r="D27" s="25"/>
      <c r="E27" s="30">
        <f t="shared" si="1"/>
        <v>0</v>
      </c>
      <c r="G27"/>
      <c r="H27"/>
      <c r="I27"/>
      <c r="J27"/>
      <c r="K27"/>
      <c r="L27"/>
      <c r="M27"/>
      <c r="N27"/>
      <c r="O27"/>
    </row>
    <row r="28" spans="2:15" s="14" customFormat="1" x14ac:dyDescent="0.3">
      <c r="B28" s="15" t="str">
        <f>IF(ISNA(HLOOKUP($D$10,'DATA VALIDATION'!$E$1:$Q$9,8,0)),"",(HLOOKUP($D$10,'DATA VALIDATION'!$E$1:$Q$9,8,0)))</f>
        <v>SFLU011</v>
      </c>
      <c r="C28" s="25"/>
      <c r="D28" s="25"/>
      <c r="E28" s="30">
        <f t="shared" si="1"/>
        <v>0</v>
      </c>
      <c r="G28"/>
      <c r="H28"/>
      <c r="I28"/>
      <c r="J28"/>
      <c r="K28"/>
      <c r="L28"/>
      <c r="M28"/>
      <c r="N28"/>
      <c r="O28"/>
    </row>
    <row r="29" spans="2:15" s="14" customFormat="1" ht="21.75" customHeight="1" x14ac:dyDescent="0.3">
      <c r="B29" s="15" t="str">
        <f>IF(ISNA(HLOOKUP($D$10,'DATA VALIDATION'!$E$1:$Q$9,9,0)),"",(HLOOKUP($D$10,'DATA VALIDATION'!$E$1:$Q$9,9,0)))</f>
        <v>SFLU012</v>
      </c>
      <c r="C29" s="25"/>
      <c r="D29" s="25"/>
      <c r="E29" s="30">
        <f t="shared" si="1"/>
        <v>0</v>
      </c>
      <c r="G29"/>
      <c r="H29"/>
      <c r="I29"/>
      <c r="J29"/>
      <c r="K29"/>
      <c r="L29"/>
      <c r="M29"/>
      <c r="N29"/>
      <c r="O29"/>
    </row>
    <row r="30" spans="2:15" s="14" customFormat="1" ht="21.75" customHeight="1" x14ac:dyDescent="0.3">
      <c r="B30" s="15" t="str">
        <f>IF(ISNA(HLOOKUP($D$10,'DATA VALIDATION'!$E$1:$Q$11,10,0)),"",(HLOOKUP($D$10,'DATA VALIDATION'!$E$1:$Q$11,10,0)))</f>
        <v>SFLU013</v>
      </c>
      <c r="C30" s="25"/>
      <c r="D30" s="25"/>
      <c r="E30" s="30">
        <f t="shared" ref="E30" si="2">(D30-C30)</f>
        <v>0</v>
      </c>
      <c r="G30"/>
      <c r="H30"/>
      <c r="I30"/>
      <c r="J30"/>
      <c r="K30"/>
      <c r="L30"/>
      <c r="M30"/>
      <c r="N30"/>
      <c r="O30"/>
    </row>
    <row r="31" spans="2:15" s="14" customFormat="1" ht="21.75" customHeight="1" x14ac:dyDescent="0.3">
      <c r="B31" s="15" t="str">
        <f>IF(ISNA(HLOOKUP($D$10,'DATA VALIDATION'!$E$1:$Q$11,11,0)),"",(HLOOKUP($D$10,'DATA VALIDATION'!$E$1:$Q$11,11,0)))</f>
        <v>SFLU014</v>
      </c>
      <c r="C31" s="25"/>
      <c r="D31" s="25"/>
      <c r="E31" s="30">
        <f t="shared" ref="E31" si="3">(D31-C31)</f>
        <v>0</v>
      </c>
      <c r="G31"/>
      <c r="H31"/>
      <c r="I31"/>
      <c r="J31"/>
      <c r="K31"/>
      <c r="L31"/>
      <c r="M31"/>
      <c r="N31"/>
      <c r="O31"/>
    </row>
    <row r="32" spans="2:15" s="14" customFormat="1" ht="19.5" thickBot="1" x14ac:dyDescent="0.35">
      <c r="B32" s="16"/>
      <c r="C32" s="17"/>
      <c r="D32" s="11" t="s">
        <v>370</v>
      </c>
      <c r="E32" s="45">
        <f>SUM(E22:E31)</f>
        <v>-15</v>
      </c>
      <c r="G32"/>
      <c r="H32"/>
      <c r="I32"/>
      <c r="J32"/>
      <c r="K32"/>
      <c r="L32"/>
      <c r="M32"/>
      <c r="N32"/>
      <c r="O32"/>
    </row>
    <row r="33" spans="2:15" s="17" customFormat="1" ht="19.5" thickTop="1" x14ac:dyDescent="0.3">
      <c r="B33" s="16"/>
      <c r="D33" s="18"/>
      <c r="E33" s="18"/>
      <c r="G33"/>
      <c r="H33"/>
      <c r="I33"/>
      <c r="J33"/>
      <c r="K33"/>
      <c r="L33"/>
      <c r="M33"/>
      <c r="N33"/>
      <c r="O33"/>
    </row>
    <row r="34" spans="2:15" s="10" customFormat="1" x14ac:dyDescent="0.3">
      <c r="B34" s="22"/>
      <c r="C34" s="19"/>
      <c r="D34" s="19"/>
      <c r="E34" s="19"/>
      <c r="G34"/>
      <c r="H34"/>
      <c r="I34"/>
      <c r="J34"/>
      <c r="K34"/>
      <c r="L34"/>
      <c r="M34"/>
      <c r="N34"/>
      <c r="O34"/>
    </row>
    <row r="35" spans="2:15" s="10" customFormat="1" x14ac:dyDescent="0.3">
      <c r="B35" s="78" t="s">
        <v>391</v>
      </c>
      <c r="C35" s="79"/>
      <c r="D35" s="79"/>
      <c r="E35" s="79"/>
      <c r="F35" s="18"/>
      <c r="G35"/>
      <c r="H35"/>
      <c r="I35"/>
      <c r="J35"/>
      <c r="K35"/>
      <c r="L35"/>
      <c r="M35"/>
      <c r="N35"/>
      <c r="O35"/>
    </row>
    <row r="36" spans="2:15" ht="39.75" customHeight="1" x14ac:dyDescent="0.3">
      <c r="B36" s="81" t="s">
        <v>6</v>
      </c>
      <c r="C36" s="83" t="s">
        <v>746</v>
      </c>
      <c r="D36" s="84"/>
      <c r="E36" s="84"/>
      <c r="F36" s="29" t="s">
        <v>7</v>
      </c>
    </row>
    <row r="37" spans="2:15" ht="41.25" customHeight="1" x14ac:dyDescent="0.3">
      <c r="B37" s="82"/>
      <c r="C37" s="85" t="s">
        <v>571</v>
      </c>
      <c r="D37" s="86"/>
      <c r="E37" s="86"/>
      <c r="F37" s="29" t="s">
        <v>371</v>
      </c>
    </row>
    <row r="40" spans="2:15" x14ac:dyDescent="0.3">
      <c r="F40" s="21"/>
    </row>
  </sheetData>
  <sheetProtection password="C973" sheet="1" selectLockedCells="1"/>
  <mergeCells count="21">
    <mergeCell ref="B6:E7"/>
    <mergeCell ref="B10:C10"/>
    <mergeCell ref="D10:E10"/>
    <mergeCell ref="B17:C17"/>
    <mergeCell ref="B15:C15"/>
    <mergeCell ref="B16:C16"/>
    <mergeCell ref="B13:C13"/>
    <mergeCell ref="B12:D12"/>
    <mergeCell ref="B11:D11"/>
    <mergeCell ref="B14:E14"/>
    <mergeCell ref="D15:E15"/>
    <mergeCell ref="D16:E16"/>
    <mergeCell ref="D17:E17"/>
    <mergeCell ref="B35:E35"/>
    <mergeCell ref="B18:C18"/>
    <mergeCell ref="B36:B37"/>
    <mergeCell ref="C36:E36"/>
    <mergeCell ref="C37:E37"/>
    <mergeCell ref="B19:E19"/>
    <mergeCell ref="D18:E18"/>
    <mergeCell ref="B20:E20"/>
  </mergeCells>
  <conditionalFormatting sqref="B22:B31">
    <cfRule type="cellIs" dxfId="1" priority="2" operator="equal">
      <formula>0</formula>
    </cfRule>
  </conditionalFormatting>
  <conditionalFormatting sqref="B20:E20">
    <cfRule type="cellIs" dxfId="0" priority="1" operator="equal">
      <formula>"All Mandatory Fields Complete!"</formula>
    </cfRule>
  </conditionalFormatting>
  <dataValidations count="2">
    <dataValidation type="custom" showInputMessage="1" showErrorMessage="1" error="Please ensure that ALL mandatory fields are completed!" sqref="C22:D22" xr:uid="{453C018B-6598-4B04-87A6-737B87737CDD}">
      <formula1>AND($B$22&lt;&gt;0,$B$22&lt;&gt;"")</formula1>
    </dataValidation>
    <dataValidation type="custom" showInputMessage="1" showErrorMessage="1" error="Please ensure that ALL mandatory fields are completed!" sqref="C23:D31" xr:uid="{92EE4A75-F731-4D47-B716-6281C3421987}">
      <formula1>AND($B$23&lt;&gt;0,$B$23&lt;&gt;"")</formula1>
    </dataValidation>
  </dataValidations>
  <pageMargins left="0.70866141732283472" right="0.70866141732283472" top="0.74803149606299213" bottom="0.74803149606299213" header="0.31496062992125984" footer="0.31496062992125984"/>
  <pageSetup paperSize="9" scale="66"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DBC122D0-E67F-4680-A68A-94C24AD604B0}">
          <x14:formula1>
            <xm:f>IF($D$10="PCV Hib/MenC Vaccination",'DATA VALIDATION'!$B$110:$B$145,'DATA VALIDATION'!$B$2:$B$109)</xm:f>
          </x14:formula1>
          <xm:sqref>E12:E19</xm:sqref>
        </x14:dataValidation>
        <x14:dataValidation type="list" allowBlank="1" showInputMessage="1" showErrorMessage="1" xr:uid="{1BCAB8A9-0442-4EBC-A6A9-A2735F01BF70}">
          <x14:formula1>
            <xm:f>'DATA VALIDATION'!$A$2:$A$10</xm:f>
          </x14:formula1>
          <xm:sqref>E11</xm:sqref>
        </x14:dataValidation>
        <x14:dataValidation type="list" allowBlank="1" showInputMessage="1" showErrorMessage="1" xr:uid="{A390698A-EC10-4313-B8F3-8CA4F3CE50D4}">
          <x14:formula1>
            <xm:f>'DATA VALIDATION'!$C$2:$C$14</xm:f>
          </x14:formula1>
          <xm:sqref>D10:E10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V2"/>
  <sheetViews>
    <sheetView workbookViewId="0">
      <selection activeCell="G23" sqref="G23"/>
    </sheetView>
  </sheetViews>
  <sheetFormatPr defaultRowHeight="15" x14ac:dyDescent="0.25"/>
  <cols>
    <col min="22" max="22" width="34" customWidth="1"/>
  </cols>
  <sheetData>
    <row r="2" spans="1:22" ht="18" x14ac:dyDescent="0.25">
      <c r="A2" s="114" t="s">
        <v>769</v>
      </c>
      <c r="B2" s="114"/>
      <c r="C2" s="114"/>
      <c r="D2" s="114"/>
      <c r="E2" s="114"/>
      <c r="F2" s="114"/>
      <c r="G2" s="114"/>
      <c r="H2" s="114"/>
      <c r="I2" s="114"/>
      <c r="J2" s="114"/>
      <c r="K2" s="114"/>
      <c r="L2" s="114"/>
      <c r="M2" s="114"/>
      <c r="N2" s="114"/>
      <c r="O2" s="114"/>
      <c r="P2" s="114"/>
      <c r="Q2" s="114"/>
      <c r="R2" s="114"/>
      <c r="S2" s="114"/>
      <c r="T2" s="114"/>
      <c r="U2" s="114"/>
      <c r="V2" s="114"/>
    </row>
  </sheetData>
  <mergeCells count="1">
    <mergeCell ref="A2:V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9"/>
  <sheetViews>
    <sheetView workbookViewId="0">
      <pane ySplit="1" topLeftCell="A2" activePane="bottomLeft" state="frozen"/>
      <selection activeCell="A17" sqref="A17"/>
      <selection pane="bottomLeft" activeCell="C24" sqref="C24:C25"/>
    </sheetView>
  </sheetViews>
  <sheetFormatPr defaultRowHeight="11.25" x14ac:dyDescent="0.2"/>
  <cols>
    <col min="1" max="1" width="59.5703125" style="4" bestFit="1" customWidth="1"/>
    <col min="2" max="2" width="8.7109375" style="4" bestFit="1" customWidth="1"/>
    <col min="3" max="3" width="255.7109375" style="4" bestFit="1" customWidth="1"/>
    <col min="4" max="16384" width="9.140625" style="4"/>
  </cols>
  <sheetData>
    <row r="1" spans="1:5" s="2" customFormat="1" x14ac:dyDescent="0.2">
      <c r="A1" s="2" t="s">
        <v>8</v>
      </c>
      <c r="B1" s="2" t="s">
        <v>354</v>
      </c>
      <c r="C1" s="2" t="s">
        <v>365</v>
      </c>
    </row>
    <row r="2" spans="1:5" x14ac:dyDescent="0.2">
      <c r="A2" s="4" t="s">
        <v>373</v>
      </c>
      <c r="B2" s="40" t="s">
        <v>328</v>
      </c>
      <c r="C2" s="4" t="s">
        <v>363</v>
      </c>
    </row>
    <row r="3" spans="1:5" x14ac:dyDescent="0.2">
      <c r="B3" s="40" t="s">
        <v>329</v>
      </c>
      <c r="C3" s="4" t="s">
        <v>364</v>
      </c>
    </row>
    <row r="4" spans="1:5" x14ac:dyDescent="0.2">
      <c r="B4" s="39" t="s">
        <v>544</v>
      </c>
      <c r="C4" s="4" t="s">
        <v>549</v>
      </c>
    </row>
    <row r="5" spans="1:5" x14ac:dyDescent="0.2">
      <c r="B5" s="39" t="s">
        <v>545</v>
      </c>
      <c r="C5" s="4" t="s">
        <v>550</v>
      </c>
    </row>
    <row r="6" spans="1:5" x14ac:dyDescent="0.2">
      <c r="B6" s="39" t="s">
        <v>546</v>
      </c>
      <c r="C6" s="4" t="s">
        <v>551</v>
      </c>
    </row>
    <row r="7" spans="1:5" x14ac:dyDescent="0.2">
      <c r="B7" s="39" t="s">
        <v>547</v>
      </c>
      <c r="C7" s="4" t="s">
        <v>552</v>
      </c>
      <c r="D7" s="4" t="s">
        <v>552</v>
      </c>
    </row>
    <row r="9" spans="1:5" x14ac:dyDescent="0.2">
      <c r="A9" s="4" t="s">
        <v>372</v>
      </c>
      <c r="B9" s="4" t="s">
        <v>330</v>
      </c>
      <c r="C9" s="4" t="s">
        <v>359</v>
      </c>
    </row>
    <row r="10" spans="1:5" x14ac:dyDescent="0.2">
      <c r="B10" s="4" t="s">
        <v>331</v>
      </c>
      <c r="C10" s="4" t="s">
        <v>360</v>
      </c>
    </row>
    <row r="11" spans="1:5" x14ac:dyDescent="0.2">
      <c r="B11" s="40" t="s">
        <v>332</v>
      </c>
      <c r="C11" s="40" t="s">
        <v>361</v>
      </c>
    </row>
    <row r="12" spans="1:5" x14ac:dyDescent="0.2">
      <c r="B12" s="4" t="s">
        <v>333</v>
      </c>
      <c r="C12" s="4" t="s">
        <v>443</v>
      </c>
      <c r="D12" s="5"/>
      <c r="E12" s="5"/>
    </row>
    <row r="13" spans="1:5" x14ac:dyDescent="0.2">
      <c r="D13" s="5"/>
      <c r="E13" s="5"/>
    </row>
    <row r="14" spans="1:5" x14ac:dyDescent="0.2">
      <c r="A14" s="4" t="s">
        <v>374</v>
      </c>
      <c r="B14" s="40" t="s">
        <v>334</v>
      </c>
      <c r="C14" s="40" t="s">
        <v>362</v>
      </c>
    </row>
    <row r="15" spans="1:5" x14ac:dyDescent="0.2">
      <c r="B15" s="4" t="s">
        <v>548</v>
      </c>
      <c r="C15" s="4" t="s">
        <v>553</v>
      </c>
    </row>
    <row r="17" spans="1:3" x14ac:dyDescent="0.2">
      <c r="A17" s="4" t="s">
        <v>375</v>
      </c>
      <c r="B17" s="4" t="s">
        <v>402</v>
      </c>
      <c r="C17" s="41" t="s">
        <v>557</v>
      </c>
    </row>
    <row r="18" spans="1:3" x14ac:dyDescent="0.2">
      <c r="B18" s="4" t="s">
        <v>450</v>
      </c>
      <c r="C18" s="41" t="s">
        <v>558</v>
      </c>
    </row>
    <row r="21" spans="1:3" x14ac:dyDescent="0.2">
      <c r="A21" s="40" t="s">
        <v>376</v>
      </c>
      <c r="B21" s="40" t="s">
        <v>339</v>
      </c>
      <c r="C21" s="42" t="s">
        <v>358</v>
      </c>
    </row>
    <row r="22" spans="1:3" x14ac:dyDescent="0.2">
      <c r="A22" s="4" t="s">
        <v>377</v>
      </c>
      <c r="B22" s="4" t="s">
        <v>335</v>
      </c>
      <c r="C22" s="41" t="s">
        <v>444</v>
      </c>
    </row>
    <row r="23" spans="1:3" x14ac:dyDescent="0.2">
      <c r="B23" s="43" t="s">
        <v>336</v>
      </c>
      <c r="C23" s="41" t="s">
        <v>445</v>
      </c>
    </row>
    <row r="24" spans="1:3" x14ac:dyDescent="0.2">
      <c r="B24" s="4" t="s">
        <v>337</v>
      </c>
      <c r="C24" s="41" t="s">
        <v>446</v>
      </c>
    </row>
    <row r="25" spans="1:3" x14ac:dyDescent="0.2">
      <c r="B25" s="4" t="s">
        <v>338</v>
      </c>
      <c r="C25" s="41" t="s">
        <v>447</v>
      </c>
    </row>
    <row r="26" spans="1:3" x14ac:dyDescent="0.2">
      <c r="A26" s="4" t="s">
        <v>378</v>
      </c>
      <c r="B26" s="4" t="s">
        <v>340</v>
      </c>
      <c r="C26" s="41" t="s">
        <v>754</v>
      </c>
    </row>
    <row r="27" spans="1:3" x14ac:dyDescent="0.2">
      <c r="B27" s="39" t="s">
        <v>554</v>
      </c>
      <c r="C27" s="41" t="s">
        <v>753</v>
      </c>
    </row>
    <row r="28" spans="1:3" x14ac:dyDescent="0.2">
      <c r="B28" s="39" t="s">
        <v>555</v>
      </c>
      <c r="C28" s="41" t="s">
        <v>755</v>
      </c>
    </row>
    <row r="29" spans="1:3" x14ac:dyDescent="0.2">
      <c r="B29" s="39" t="s">
        <v>556</v>
      </c>
      <c r="C29" s="41" t="s">
        <v>756</v>
      </c>
    </row>
    <row r="30" spans="1:3" x14ac:dyDescent="0.2">
      <c r="B30" s="39" t="s">
        <v>749</v>
      </c>
      <c r="C30" s="41" t="s">
        <v>752</v>
      </c>
    </row>
    <row r="31" spans="1:3" x14ac:dyDescent="0.2">
      <c r="B31" s="39" t="s">
        <v>750</v>
      </c>
      <c r="C31" s="41" t="s">
        <v>757</v>
      </c>
    </row>
    <row r="32" spans="1:3" x14ac:dyDescent="0.2">
      <c r="B32" s="39" t="s">
        <v>751</v>
      </c>
      <c r="C32" s="41" t="s">
        <v>757</v>
      </c>
    </row>
    <row r="33" spans="1:4" x14ac:dyDescent="0.2">
      <c r="B33" s="39"/>
      <c r="C33" s="41"/>
    </row>
    <row r="35" spans="1:4" x14ac:dyDescent="0.2">
      <c r="A35" s="4" t="s">
        <v>379</v>
      </c>
      <c r="B35" s="4" t="s">
        <v>341</v>
      </c>
      <c r="C35" s="4" t="s">
        <v>559</v>
      </c>
    </row>
    <row r="36" spans="1:4" x14ac:dyDescent="0.2">
      <c r="A36" s="4" t="s">
        <v>322</v>
      </c>
      <c r="B36" s="4" t="s">
        <v>342</v>
      </c>
      <c r="C36" s="4" t="s">
        <v>357</v>
      </c>
    </row>
    <row r="37" spans="1:4" x14ac:dyDescent="0.2">
      <c r="A37" s="4" t="s">
        <v>323</v>
      </c>
      <c r="B37" s="4" t="s">
        <v>343</v>
      </c>
      <c r="C37" s="4" t="s">
        <v>560</v>
      </c>
    </row>
    <row r="38" spans="1:4" x14ac:dyDescent="0.2">
      <c r="B38" s="4" t="s">
        <v>344</v>
      </c>
      <c r="C38" s="4" t="s">
        <v>561</v>
      </c>
    </row>
    <row r="39" spans="1:4" x14ac:dyDescent="0.2">
      <c r="B39" s="4" t="s">
        <v>345</v>
      </c>
      <c r="C39" s="4" t="s">
        <v>562</v>
      </c>
      <c r="D39" s="5"/>
    </row>
    <row r="40" spans="1:4" x14ac:dyDescent="0.2">
      <c r="A40" s="4" t="s">
        <v>324</v>
      </c>
      <c r="B40" s="4" t="s">
        <v>346</v>
      </c>
      <c r="C40" s="4" t="s">
        <v>448</v>
      </c>
    </row>
    <row r="41" spans="1:4" x14ac:dyDescent="0.2">
      <c r="A41" s="4" t="s">
        <v>325</v>
      </c>
      <c r="B41" s="4" t="s">
        <v>347</v>
      </c>
      <c r="C41" s="4" t="s">
        <v>563</v>
      </c>
    </row>
    <row r="42" spans="1:4" x14ac:dyDescent="0.2">
      <c r="B42" s="4" t="s">
        <v>348</v>
      </c>
      <c r="C42" s="4" t="s">
        <v>564</v>
      </c>
    </row>
    <row r="43" spans="1:4" x14ac:dyDescent="0.2">
      <c r="B43" s="4" t="s">
        <v>349</v>
      </c>
      <c r="C43" s="4" t="s">
        <v>565</v>
      </c>
    </row>
    <row r="44" spans="1:4" x14ac:dyDescent="0.2">
      <c r="B44" s="4" t="s">
        <v>350</v>
      </c>
      <c r="C44" s="4" t="s">
        <v>356</v>
      </c>
    </row>
    <row r="45" spans="1:4" x14ac:dyDescent="0.2">
      <c r="B45" s="4" t="s">
        <v>351</v>
      </c>
      <c r="C45" s="4" t="s">
        <v>566</v>
      </c>
    </row>
    <row r="46" spans="1:4" x14ac:dyDescent="0.2">
      <c r="B46" s="39" t="s">
        <v>543</v>
      </c>
      <c r="C46" s="4" t="s">
        <v>567</v>
      </c>
    </row>
    <row r="47" spans="1:4" x14ac:dyDescent="0.2">
      <c r="A47" s="4" t="s">
        <v>326</v>
      </c>
      <c r="B47" s="4" t="s">
        <v>352</v>
      </c>
      <c r="C47" s="4" t="s">
        <v>355</v>
      </c>
    </row>
    <row r="48" spans="1:4" x14ac:dyDescent="0.2">
      <c r="A48" s="4" t="s">
        <v>327</v>
      </c>
      <c r="B48" s="4" t="s">
        <v>353</v>
      </c>
      <c r="C48" s="4" t="s">
        <v>568</v>
      </c>
    </row>
    <row r="56" spans="2:2" x14ac:dyDescent="0.2">
      <c r="B56" s="39"/>
    </row>
    <row r="57" spans="2:2" x14ac:dyDescent="0.2">
      <c r="B57" s="39"/>
    </row>
    <row r="58" spans="2:2" x14ac:dyDescent="0.2">
      <c r="B58" s="39"/>
    </row>
    <row r="59" spans="2:2" x14ac:dyDescent="0.2">
      <c r="B59" s="3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78"/>
  <sheetViews>
    <sheetView workbookViewId="0">
      <pane ySplit="1" topLeftCell="A254" activePane="bottomLeft" state="frozen"/>
      <selection activeCell="A158" sqref="A158"/>
      <selection pane="bottomLeft" activeCell="D292" sqref="D292"/>
    </sheetView>
  </sheetViews>
  <sheetFormatPr defaultColWidth="35.85546875" defaultRowHeight="13.5" customHeight="1" x14ac:dyDescent="0.25"/>
  <cols>
    <col min="1" max="1" width="10.140625" bestFit="1" customWidth="1"/>
    <col min="2" max="2" width="33.85546875" bestFit="1" customWidth="1"/>
    <col min="3" max="3" width="5.42578125" bestFit="1" customWidth="1"/>
    <col min="4" max="4" width="29.5703125" customWidth="1"/>
    <col min="5" max="5" width="15.7109375" customWidth="1"/>
  </cols>
  <sheetData>
    <row r="1" spans="1:5" s="1" customFormat="1" ht="13.5" customHeight="1" x14ac:dyDescent="0.25">
      <c r="A1" s="50" t="s">
        <v>9</v>
      </c>
      <c r="B1" s="50" t="s">
        <v>10</v>
      </c>
      <c r="C1" s="50" t="s">
        <v>11</v>
      </c>
      <c r="D1" s="51" t="s">
        <v>12</v>
      </c>
      <c r="E1" s="50" t="s">
        <v>13</v>
      </c>
    </row>
    <row r="2" spans="1:5" ht="13.5" customHeight="1" x14ac:dyDescent="0.25">
      <c r="A2" s="38" t="s">
        <v>147</v>
      </c>
      <c r="B2" s="38" t="s">
        <v>148</v>
      </c>
      <c r="C2" s="37" t="s">
        <v>149</v>
      </c>
      <c r="D2" s="52" t="s">
        <v>150</v>
      </c>
      <c r="E2" s="36" t="s">
        <v>575</v>
      </c>
    </row>
    <row r="3" spans="1:5" ht="13.5" customHeight="1" x14ac:dyDescent="0.25">
      <c r="A3" s="38" t="s">
        <v>151</v>
      </c>
      <c r="B3" s="38" t="s">
        <v>152</v>
      </c>
      <c r="C3" s="37" t="s">
        <v>149</v>
      </c>
      <c r="D3" s="52" t="s">
        <v>150</v>
      </c>
      <c r="E3" s="36" t="s">
        <v>575</v>
      </c>
    </row>
    <row r="4" spans="1:5" ht="13.5" customHeight="1" x14ac:dyDescent="0.25">
      <c r="A4" s="38" t="s">
        <v>153</v>
      </c>
      <c r="B4" s="38" t="s">
        <v>154</v>
      </c>
      <c r="C4" s="37" t="s">
        <v>149</v>
      </c>
      <c r="D4" s="52" t="s">
        <v>150</v>
      </c>
      <c r="E4" s="36" t="s">
        <v>575</v>
      </c>
    </row>
    <row r="5" spans="1:5" ht="13.5" customHeight="1" x14ac:dyDescent="0.25">
      <c r="A5" s="38" t="s">
        <v>155</v>
      </c>
      <c r="B5" s="38" t="s">
        <v>156</v>
      </c>
      <c r="C5" s="37" t="s">
        <v>149</v>
      </c>
      <c r="D5" s="52" t="s">
        <v>150</v>
      </c>
      <c r="E5" s="36" t="s">
        <v>575</v>
      </c>
    </row>
    <row r="6" spans="1:5" ht="13.5" customHeight="1" x14ac:dyDescent="0.25">
      <c r="A6" s="38" t="s">
        <v>157</v>
      </c>
      <c r="B6" s="38" t="s">
        <v>158</v>
      </c>
      <c r="C6" s="37" t="s">
        <v>149</v>
      </c>
      <c r="D6" s="52" t="s">
        <v>150</v>
      </c>
      <c r="E6" s="36" t="s">
        <v>575</v>
      </c>
    </row>
    <row r="7" spans="1:5" ht="13.5" customHeight="1" x14ac:dyDescent="0.25">
      <c r="A7" s="38" t="s">
        <v>159</v>
      </c>
      <c r="B7" s="38" t="s">
        <v>497</v>
      </c>
      <c r="C7" s="37" t="s">
        <v>149</v>
      </c>
      <c r="D7" s="52" t="s">
        <v>150</v>
      </c>
      <c r="E7" s="36" t="s">
        <v>575</v>
      </c>
    </row>
    <row r="8" spans="1:5" ht="13.5" customHeight="1" x14ac:dyDescent="0.25">
      <c r="A8" s="38" t="s">
        <v>160</v>
      </c>
      <c r="B8" s="38" t="s">
        <v>498</v>
      </c>
      <c r="C8" s="37" t="s">
        <v>149</v>
      </c>
      <c r="D8" s="52" t="s">
        <v>150</v>
      </c>
      <c r="E8" s="36" t="s">
        <v>575</v>
      </c>
    </row>
    <row r="9" spans="1:5" ht="13.5" customHeight="1" x14ac:dyDescent="0.25">
      <c r="A9" s="38" t="s">
        <v>161</v>
      </c>
      <c r="B9" s="38" t="s">
        <v>499</v>
      </c>
      <c r="C9" s="37" t="s">
        <v>149</v>
      </c>
      <c r="D9" s="52" t="s">
        <v>150</v>
      </c>
      <c r="E9" s="36" t="s">
        <v>575</v>
      </c>
    </row>
    <row r="10" spans="1:5" ht="13.5" customHeight="1" x14ac:dyDescent="0.25">
      <c r="A10" s="38" t="s">
        <v>162</v>
      </c>
      <c r="B10" s="38" t="s">
        <v>163</v>
      </c>
      <c r="C10" s="37" t="s">
        <v>149</v>
      </c>
      <c r="D10" s="52" t="s">
        <v>150</v>
      </c>
      <c r="E10" s="36" t="s">
        <v>575</v>
      </c>
    </row>
    <row r="11" spans="1:5" ht="13.5" customHeight="1" x14ac:dyDescent="0.25">
      <c r="A11" s="38" t="s">
        <v>164</v>
      </c>
      <c r="B11" s="38" t="s">
        <v>165</v>
      </c>
      <c r="C11" s="37" t="s">
        <v>149</v>
      </c>
      <c r="D11" s="52" t="s">
        <v>150</v>
      </c>
      <c r="E11" s="36" t="s">
        <v>575</v>
      </c>
    </row>
    <row r="12" spans="1:5" ht="13.5" customHeight="1" x14ac:dyDescent="0.25">
      <c r="A12" s="38" t="s">
        <v>166</v>
      </c>
      <c r="B12" s="38" t="s">
        <v>167</v>
      </c>
      <c r="C12" s="37" t="s">
        <v>149</v>
      </c>
      <c r="D12" s="52" t="s">
        <v>150</v>
      </c>
      <c r="E12" s="36" t="s">
        <v>575</v>
      </c>
    </row>
    <row r="13" spans="1:5" ht="13.5" customHeight="1" x14ac:dyDescent="0.25">
      <c r="A13" s="38" t="s">
        <v>168</v>
      </c>
      <c r="B13" s="38" t="s">
        <v>169</v>
      </c>
      <c r="C13" s="37" t="s">
        <v>149</v>
      </c>
      <c r="D13" s="52" t="s">
        <v>150</v>
      </c>
      <c r="E13" s="36" t="s">
        <v>575</v>
      </c>
    </row>
    <row r="14" spans="1:5" ht="13.5" customHeight="1" x14ac:dyDescent="0.25">
      <c r="A14" s="38" t="s">
        <v>170</v>
      </c>
      <c r="B14" s="38" t="s">
        <v>500</v>
      </c>
      <c r="C14" s="37" t="s">
        <v>149</v>
      </c>
      <c r="D14" s="52" t="s">
        <v>150</v>
      </c>
      <c r="E14" s="36" t="s">
        <v>575</v>
      </c>
    </row>
    <row r="15" spans="1:5" ht="13.5" customHeight="1" x14ac:dyDescent="0.25">
      <c r="A15" s="38" t="s">
        <v>171</v>
      </c>
      <c r="B15" s="38" t="s">
        <v>172</v>
      </c>
      <c r="C15" s="37" t="s">
        <v>149</v>
      </c>
      <c r="D15" s="52" t="s">
        <v>150</v>
      </c>
      <c r="E15" s="36" t="s">
        <v>575</v>
      </c>
    </row>
    <row r="16" spans="1:5" ht="13.5" customHeight="1" x14ac:dyDescent="0.25">
      <c r="A16" s="38" t="s">
        <v>173</v>
      </c>
      <c r="B16" s="38" t="s">
        <v>174</v>
      </c>
      <c r="C16" s="37" t="s">
        <v>149</v>
      </c>
      <c r="D16" s="52" t="s">
        <v>150</v>
      </c>
      <c r="E16" s="36" t="s">
        <v>575</v>
      </c>
    </row>
    <row r="17" spans="1:5" ht="13.5" customHeight="1" x14ac:dyDescent="0.25">
      <c r="A17" s="38" t="s">
        <v>175</v>
      </c>
      <c r="B17" s="38" t="s">
        <v>176</v>
      </c>
      <c r="C17" s="37" t="s">
        <v>149</v>
      </c>
      <c r="D17" s="52" t="s">
        <v>150</v>
      </c>
      <c r="E17" s="36" t="s">
        <v>575</v>
      </c>
    </row>
    <row r="18" spans="1:5" ht="13.5" customHeight="1" x14ac:dyDescent="0.25">
      <c r="A18" s="38" t="s">
        <v>177</v>
      </c>
      <c r="B18" s="38" t="s">
        <v>178</v>
      </c>
      <c r="C18" s="37" t="s">
        <v>149</v>
      </c>
      <c r="D18" s="52" t="s">
        <v>150</v>
      </c>
      <c r="E18" s="36" t="s">
        <v>575</v>
      </c>
    </row>
    <row r="19" spans="1:5" ht="13.5" customHeight="1" x14ac:dyDescent="0.25">
      <c r="A19" s="38" t="s">
        <v>179</v>
      </c>
      <c r="B19" s="38" t="s">
        <v>501</v>
      </c>
      <c r="C19" s="37" t="s">
        <v>149</v>
      </c>
      <c r="D19" s="52" t="s">
        <v>150</v>
      </c>
      <c r="E19" s="36" t="s">
        <v>575</v>
      </c>
    </row>
    <row r="20" spans="1:5" ht="13.5" customHeight="1" x14ac:dyDescent="0.25">
      <c r="A20" s="38" t="s">
        <v>180</v>
      </c>
      <c r="B20" s="38" t="s">
        <v>181</v>
      </c>
      <c r="C20" s="37" t="s">
        <v>149</v>
      </c>
      <c r="D20" s="52" t="s">
        <v>150</v>
      </c>
      <c r="E20" s="36" t="s">
        <v>575</v>
      </c>
    </row>
    <row r="21" spans="1:5" ht="13.5" customHeight="1" x14ac:dyDescent="0.25">
      <c r="A21" s="38" t="s">
        <v>182</v>
      </c>
      <c r="B21" s="38" t="s">
        <v>183</v>
      </c>
      <c r="C21" s="37" t="s">
        <v>149</v>
      </c>
      <c r="D21" s="52" t="s">
        <v>150</v>
      </c>
      <c r="E21" s="36" t="s">
        <v>575</v>
      </c>
    </row>
    <row r="22" spans="1:5" ht="13.5" customHeight="1" x14ac:dyDescent="0.25">
      <c r="A22" s="38" t="s">
        <v>184</v>
      </c>
      <c r="B22" s="38" t="s">
        <v>502</v>
      </c>
      <c r="C22" s="37" t="s">
        <v>149</v>
      </c>
      <c r="D22" s="52" t="s">
        <v>150</v>
      </c>
      <c r="E22" s="36" t="s">
        <v>575</v>
      </c>
    </row>
    <row r="23" spans="1:5" ht="13.5" customHeight="1" x14ac:dyDescent="0.25">
      <c r="A23" s="38" t="s">
        <v>185</v>
      </c>
      <c r="B23" s="38" t="s">
        <v>186</v>
      </c>
      <c r="C23" s="37" t="s">
        <v>149</v>
      </c>
      <c r="D23" s="52" t="s">
        <v>150</v>
      </c>
      <c r="E23" s="36" t="s">
        <v>575</v>
      </c>
    </row>
    <row r="24" spans="1:5" ht="13.5" customHeight="1" x14ac:dyDescent="0.25">
      <c r="A24" s="38" t="s">
        <v>187</v>
      </c>
      <c r="B24" s="38" t="s">
        <v>188</v>
      </c>
      <c r="C24" s="37" t="s">
        <v>149</v>
      </c>
      <c r="D24" s="52" t="s">
        <v>150</v>
      </c>
      <c r="E24" s="36" t="s">
        <v>575</v>
      </c>
    </row>
    <row r="25" spans="1:5" ht="13.5" customHeight="1" x14ac:dyDescent="0.25">
      <c r="A25" s="38" t="s">
        <v>189</v>
      </c>
      <c r="B25" s="38" t="s">
        <v>190</v>
      </c>
      <c r="C25" s="37" t="s">
        <v>149</v>
      </c>
      <c r="D25" s="52" t="s">
        <v>150</v>
      </c>
      <c r="E25" s="36" t="s">
        <v>575</v>
      </c>
    </row>
    <row r="26" spans="1:5" ht="13.5" customHeight="1" x14ac:dyDescent="0.25">
      <c r="A26" s="38" t="s">
        <v>191</v>
      </c>
      <c r="B26" s="38" t="s">
        <v>503</v>
      </c>
      <c r="C26" s="37" t="s">
        <v>149</v>
      </c>
      <c r="D26" s="52" t="s">
        <v>150</v>
      </c>
      <c r="E26" s="36" t="s">
        <v>575</v>
      </c>
    </row>
    <row r="27" spans="1:5" ht="13.5" customHeight="1" x14ac:dyDescent="0.25">
      <c r="A27" s="38" t="s">
        <v>192</v>
      </c>
      <c r="B27" s="38" t="s">
        <v>193</v>
      </c>
      <c r="C27" s="37" t="s">
        <v>149</v>
      </c>
      <c r="D27" s="52" t="s">
        <v>150</v>
      </c>
      <c r="E27" s="36" t="s">
        <v>575</v>
      </c>
    </row>
    <row r="28" spans="1:5" ht="13.5" customHeight="1" x14ac:dyDescent="0.25">
      <c r="A28" s="38" t="s">
        <v>194</v>
      </c>
      <c r="B28" s="38" t="s">
        <v>195</v>
      </c>
      <c r="C28" s="37" t="s">
        <v>149</v>
      </c>
      <c r="D28" s="52" t="s">
        <v>150</v>
      </c>
      <c r="E28" s="36" t="s">
        <v>575</v>
      </c>
    </row>
    <row r="29" spans="1:5" ht="13.5" customHeight="1" x14ac:dyDescent="0.25">
      <c r="A29" s="53" t="s">
        <v>576</v>
      </c>
      <c r="B29" s="54" t="s">
        <v>577</v>
      </c>
      <c r="C29" s="55" t="s">
        <v>578</v>
      </c>
      <c r="D29" s="53" t="s">
        <v>579</v>
      </c>
      <c r="E29" s="36" t="s">
        <v>575</v>
      </c>
    </row>
    <row r="30" spans="1:5" ht="13.5" customHeight="1" x14ac:dyDescent="0.25">
      <c r="A30" s="53" t="s">
        <v>580</v>
      </c>
      <c r="B30" s="54" t="s">
        <v>581</v>
      </c>
      <c r="C30" s="55" t="s">
        <v>578</v>
      </c>
      <c r="D30" s="53" t="s">
        <v>579</v>
      </c>
      <c r="E30" s="36" t="s">
        <v>575</v>
      </c>
    </row>
    <row r="31" spans="1:5" ht="13.5" customHeight="1" x14ac:dyDescent="0.25">
      <c r="A31" s="56" t="s">
        <v>582</v>
      </c>
      <c r="B31" s="57" t="s">
        <v>583</v>
      </c>
      <c r="C31" s="55" t="s">
        <v>578</v>
      </c>
      <c r="D31" s="53" t="s">
        <v>579</v>
      </c>
      <c r="E31" s="36" t="s">
        <v>575</v>
      </c>
    </row>
    <row r="32" spans="1:5" ht="13.5" customHeight="1" x14ac:dyDescent="0.25">
      <c r="A32" s="53" t="s">
        <v>584</v>
      </c>
      <c r="B32" s="54" t="s">
        <v>585</v>
      </c>
      <c r="C32" s="55" t="s">
        <v>578</v>
      </c>
      <c r="D32" s="53" t="s">
        <v>579</v>
      </c>
      <c r="E32" s="36" t="s">
        <v>575</v>
      </c>
    </row>
    <row r="33" spans="1:5" ht="13.5" customHeight="1" x14ac:dyDescent="0.25">
      <c r="A33" s="53" t="s">
        <v>586</v>
      </c>
      <c r="B33" s="54" t="s">
        <v>587</v>
      </c>
      <c r="C33" s="55" t="s">
        <v>578</v>
      </c>
      <c r="D33" s="53" t="s">
        <v>579</v>
      </c>
      <c r="E33" s="36" t="s">
        <v>575</v>
      </c>
    </row>
    <row r="34" spans="1:5" ht="13.5" customHeight="1" x14ac:dyDescent="0.25">
      <c r="A34" s="53" t="s">
        <v>588</v>
      </c>
      <c r="B34" s="54" t="s">
        <v>589</v>
      </c>
      <c r="C34" s="55" t="s">
        <v>578</v>
      </c>
      <c r="D34" s="53" t="s">
        <v>579</v>
      </c>
      <c r="E34" s="36" t="s">
        <v>575</v>
      </c>
    </row>
    <row r="35" spans="1:5" ht="13.5" customHeight="1" x14ac:dyDescent="0.25">
      <c r="A35" s="53" t="s">
        <v>590</v>
      </c>
      <c r="B35" s="54" t="s">
        <v>591</v>
      </c>
      <c r="C35" s="55" t="s">
        <v>578</v>
      </c>
      <c r="D35" s="53" t="s">
        <v>579</v>
      </c>
      <c r="E35" s="36" t="s">
        <v>575</v>
      </c>
    </row>
    <row r="36" spans="1:5" ht="13.5" customHeight="1" x14ac:dyDescent="0.25">
      <c r="A36" s="53" t="s">
        <v>592</v>
      </c>
      <c r="B36" s="54" t="s">
        <v>593</v>
      </c>
      <c r="C36" s="55" t="s">
        <v>578</v>
      </c>
      <c r="D36" s="53" t="s">
        <v>579</v>
      </c>
      <c r="E36" s="36" t="s">
        <v>575</v>
      </c>
    </row>
    <row r="37" spans="1:5" ht="13.5" customHeight="1" x14ac:dyDescent="0.25">
      <c r="A37" s="53" t="s">
        <v>594</v>
      </c>
      <c r="B37" s="54" t="s">
        <v>595</v>
      </c>
      <c r="C37" s="55" t="s">
        <v>578</v>
      </c>
      <c r="D37" s="53" t="s">
        <v>579</v>
      </c>
      <c r="E37" s="36" t="s">
        <v>575</v>
      </c>
    </row>
    <row r="38" spans="1:5" ht="13.5" customHeight="1" x14ac:dyDescent="0.25">
      <c r="A38" s="53" t="s">
        <v>596</v>
      </c>
      <c r="B38" s="54" t="s">
        <v>597</v>
      </c>
      <c r="C38" s="55" t="s">
        <v>578</v>
      </c>
      <c r="D38" s="53" t="s">
        <v>579</v>
      </c>
      <c r="E38" s="36" t="s">
        <v>575</v>
      </c>
    </row>
    <row r="39" spans="1:5" ht="13.5" customHeight="1" x14ac:dyDescent="0.25">
      <c r="A39" s="58" t="s">
        <v>598</v>
      </c>
      <c r="B39" s="59" t="s">
        <v>599</v>
      </c>
      <c r="C39" s="55" t="s">
        <v>578</v>
      </c>
      <c r="D39" s="53" t="s">
        <v>579</v>
      </c>
      <c r="E39" s="36" t="s">
        <v>575</v>
      </c>
    </row>
    <row r="40" spans="1:5" ht="13.5" customHeight="1" x14ac:dyDescent="0.25">
      <c r="A40" s="58" t="s">
        <v>600</v>
      </c>
      <c r="B40" s="59" t="s">
        <v>601</v>
      </c>
      <c r="C40" s="55" t="s">
        <v>578</v>
      </c>
      <c r="D40" s="53" t="s">
        <v>579</v>
      </c>
      <c r="E40" s="36" t="s">
        <v>575</v>
      </c>
    </row>
    <row r="41" spans="1:5" ht="13.5" customHeight="1" x14ac:dyDescent="0.25">
      <c r="A41" s="58" t="s">
        <v>602</v>
      </c>
      <c r="B41" s="59" t="s">
        <v>603</v>
      </c>
      <c r="C41" s="55" t="s">
        <v>578</v>
      </c>
      <c r="D41" s="53" t="s">
        <v>579</v>
      </c>
      <c r="E41" s="36" t="s">
        <v>575</v>
      </c>
    </row>
    <row r="42" spans="1:5" ht="13.5" customHeight="1" x14ac:dyDescent="0.25">
      <c r="A42" s="53" t="s">
        <v>604</v>
      </c>
      <c r="B42" s="54" t="s">
        <v>605</v>
      </c>
      <c r="C42" s="55" t="s">
        <v>578</v>
      </c>
      <c r="D42" s="53" t="s">
        <v>579</v>
      </c>
      <c r="E42" s="36" t="s">
        <v>575</v>
      </c>
    </row>
    <row r="43" spans="1:5" ht="13.5" customHeight="1" x14ac:dyDescent="0.25">
      <c r="A43" s="58" t="s">
        <v>606</v>
      </c>
      <c r="B43" s="59" t="s">
        <v>607</v>
      </c>
      <c r="C43" s="55" t="s">
        <v>578</v>
      </c>
      <c r="D43" s="53" t="s">
        <v>579</v>
      </c>
      <c r="E43" s="36" t="s">
        <v>575</v>
      </c>
    </row>
    <row r="44" spans="1:5" ht="13.5" customHeight="1" x14ac:dyDescent="0.25">
      <c r="A44" s="53" t="s">
        <v>608</v>
      </c>
      <c r="B44" s="54" t="s">
        <v>609</v>
      </c>
      <c r="C44" s="55" t="s">
        <v>578</v>
      </c>
      <c r="D44" s="53" t="s">
        <v>579</v>
      </c>
      <c r="E44" s="36" t="s">
        <v>575</v>
      </c>
    </row>
    <row r="45" spans="1:5" ht="13.5" customHeight="1" x14ac:dyDescent="0.25">
      <c r="A45" s="53" t="s">
        <v>610</v>
      </c>
      <c r="B45" s="54" t="s">
        <v>611</v>
      </c>
      <c r="C45" s="55" t="s">
        <v>578</v>
      </c>
      <c r="D45" s="53" t="s">
        <v>579</v>
      </c>
      <c r="E45" s="36" t="s">
        <v>575</v>
      </c>
    </row>
    <row r="46" spans="1:5" ht="13.5" customHeight="1" x14ac:dyDescent="0.25">
      <c r="A46" s="58" t="s">
        <v>612</v>
      </c>
      <c r="B46" s="59" t="s">
        <v>613</v>
      </c>
      <c r="C46" s="55" t="s">
        <v>578</v>
      </c>
      <c r="D46" s="53" t="s">
        <v>579</v>
      </c>
      <c r="E46" s="36" t="s">
        <v>575</v>
      </c>
    </row>
    <row r="47" spans="1:5" ht="13.5" customHeight="1" x14ac:dyDescent="0.25">
      <c r="A47" s="53" t="s">
        <v>614</v>
      </c>
      <c r="B47" s="54" t="s">
        <v>615</v>
      </c>
      <c r="C47" s="55" t="s">
        <v>578</v>
      </c>
      <c r="D47" s="53" t="s">
        <v>579</v>
      </c>
      <c r="E47" s="36" t="s">
        <v>575</v>
      </c>
    </row>
    <row r="48" spans="1:5" ht="13.5" customHeight="1" x14ac:dyDescent="0.25">
      <c r="A48" s="58" t="s">
        <v>616</v>
      </c>
      <c r="B48" s="59" t="s">
        <v>617</v>
      </c>
      <c r="C48" s="55" t="s">
        <v>578</v>
      </c>
      <c r="D48" s="53" t="s">
        <v>579</v>
      </c>
      <c r="E48" s="36" t="s">
        <v>575</v>
      </c>
    </row>
    <row r="49" spans="1:5" ht="13.5" customHeight="1" x14ac:dyDescent="0.25">
      <c r="A49" s="53" t="s">
        <v>618</v>
      </c>
      <c r="B49" s="54" t="s">
        <v>619</v>
      </c>
      <c r="C49" s="55" t="s">
        <v>578</v>
      </c>
      <c r="D49" s="53" t="s">
        <v>579</v>
      </c>
      <c r="E49" s="36" t="s">
        <v>575</v>
      </c>
    </row>
    <row r="50" spans="1:5" ht="13.5" customHeight="1" x14ac:dyDescent="0.25">
      <c r="A50" s="53" t="s">
        <v>620</v>
      </c>
      <c r="B50" s="54" t="s">
        <v>621</v>
      </c>
      <c r="C50" s="55" t="s">
        <v>578</v>
      </c>
      <c r="D50" s="53" t="s">
        <v>579</v>
      </c>
      <c r="E50" s="36" t="s">
        <v>575</v>
      </c>
    </row>
    <row r="51" spans="1:5" ht="13.5" customHeight="1" x14ac:dyDescent="0.25">
      <c r="A51" s="53" t="s">
        <v>622</v>
      </c>
      <c r="B51" s="54" t="s">
        <v>623</v>
      </c>
      <c r="C51" s="55" t="s">
        <v>578</v>
      </c>
      <c r="D51" s="53" t="s">
        <v>579</v>
      </c>
      <c r="E51" s="36" t="s">
        <v>575</v>
      </c>
    </row>
    <row r="52" spans="1:5" ht="13.5" customHeight="1" x14ac:dyDescent="0.25">
      <c r="A52" s="58" t="s">
        <v>624</v>
      </c>
      <c r="B52" s="59" t="s">
        <v>625</v>
      </c>
      <c r="C52" s="55" t="s">
        <v>578</v>
      </c>
      <c r="D52" s="53" t="s">
        <v>579</v>
      </c>
      <c r="E52" s="36" t="s">
        <v>575</v>
      </c>
    </row>
    <row r="53" spans="1:5" ht="13.5" customHeight="1" x14ac:dyDescent="0.25">
      <c r="A53" s="58" t="s">
        <v>626</v>
      </c>
      <c r="B53" s="59" t="s">
        <v>627</v>
      </c>
      <c r="C53" s="55" t="s">
        <v>578</v>
      </c>
      <c r="D53" s="53" t="s">
        <v>579</v>
      </c>
      <c r="E53" s="36" t="s">
        <v>575</v>
      </c>
    </row>
    <row r="54" spans="1:5" ht="13.5" customHeight="1" x14ac:dyDescent="0.25">
      <c r="A54" s="58" t="s">
        <v>628</v>
      </c>
      <c r="B54" s="59" t="s">
        <v>629</v>
      </c>
      <c r="C54" s="55" t="s">
        <v>578</v>
      </c>
      <c r="D54" s="53" t="s">
        <v>579</v>
      </c>
      <c r="E54" s="36" t="s">
        <v>575</v>
      </c>
    </row>
    <row r="55" spans="1:5" ht="13.5" customHeight="1" x14ac:dyDescent="0.25">
      <c r="A55" s="58" t="s">
        <v>630</v>
      </c>
      <c r="B55" s="59" t="s">
        <v>631</v>
      </c>
      <c r="C55" s="55" t="s">
        <v>578</v>
      </c>
      <c r="D55" s="53" t="s">
        <v>579</v>
      </c>
      <c r="E55" s="36" t="s">
        <v>575</v>
      </c>
    </row>
    <row r="56" spans="1:5" ht="13.5" customHeight="1" x14ac:dyDescent="0.25">
      <c r="A56" s="58" t="s">
        <v>632</v>
      </c>
      <c r="B56" s="59" t="s">
        <v>633</v>
      </c>
      <c r="C56" s="55" t="s">
        <v>578</v>
      </c>
      <c r="D56" s="53" t="s">
        <v>579</v>
      </c>
      <c r="E56" s="36" t="s">
        <v>575</v>
      </c>
    </row>
    <row r="57" spans="1:5" ht="13.5" customHeight="1" x14ac:dyDescent="0.25">
      <c r="A57" s="58" t="s">
        <v>634</v>
      </c>
      <c r="B57" s="59" t="s">
        <v>635</v>
      </c>
      <c r="C57" s="55" t="s">
        <v>578</v>
      </c>
      <c r="D57" s="53" t="s">
        <v>579</v>
      </c>
      <c r="E57" s="36" t="s">
        <v>575</v>
      </c>
    </row>
    <row r="58" spans="1:5" ht="13.5" customHeight="1" x14ac:dyDescent="0.25">
      <c r="A58" s="58" t="s">
        <v>636</v>
      </c>
      <c r="B58" s="59" t="s">
        <v>637</v>
      </c>
      <c r="C58" s="55" t="s">
        <v>578</v>
      </c>
      <c r="D58" s="53" t="s">
        <v>579</v>
      </c>
      <c r="E58" s="36" t="s">
        <v>575</v>
      </c>
    </row>
    <row r="59" spans="1:5" ht="13.5" customHeight="1" x14ac:dyDescent="0.25">
      <c r="A59" s="58" t="s">
        <v>638</v>
      </c>
      <c r="B59" s="59" t="s">
        <v>639</v>
      </c>
      <c r="C59" s="55" t="s">
        <v>578</v>
      </c>
      <c r="D59" s="53" t="s">
        <v>579</v>
      </c>
      <c r="E59" s="36" t="s">
        <v>575</v>
      </c>
    </row>
    <row r="60" spans="1:5" ht="13.5" customHeight="1" x14ac:dyDescent="0.25">
      <c r="A60" s="58" t="s">
        <v>640</v>
      </c>
      <c r="B60" s="59" t="s">
        <v>641</v>
      </c>
      <c r="C60" s="55" t="s">
        <v>578</v>
      </c>
      <c r="D60" s="53" t="s">
        <v>579</v>
      </c>
      <c r="E60" s="36" t="s">
        <v>575</v>
      </c>
    </row>
    <row r="61" spans="1:5" ht="13.5" customHeight="1" x14ac:dyDescent="0.25">
      <c r="A61" s="58" t="s">
        <v>642</v>
      </c>
      <c r="B61" s="59" t="s">
        <v>643</v>
      </c>
      <c r="C61" s="55" t="s">
        <v>578</v>
      </c>
      <c r="D61" s="53" t="s">
        <v>579</v>
      </c>
      <c r="E61" s="36" t="s">
        <v>575</v>
      </c>
    </row>
    <row r="62" spans="1:5" ht="13.5" customHeight="1" x14ac:dyDescent="0.25">
      <c r="A62" s="58" t="s">
        <v>644</v>
      </c>
      <c r="B62" s="59" t="s">
        <v>645</v>
      </c>
      <c r="C62" s="55" t="s">
        <v>578</v>
      </c>
      <c r="D62" s="53" t="s">
        <v>579</v>
      </c>
      <c r="E62" s="36" t="s">
        <v>575</v>
      </c>
    </row>
    <row r="63" spans="1:5" ht="13.5" customHeight="1" x14ac:dyDescent="0.25">
      <c r="A63" s="58" t="s">
        <v>646</v>
      </c>
      <c r="B63" s="59" t="s">
        <v>647</v>
      </c>
      <c r="C63" s="55" t="s">
        <v>578</v>
      </c>
      <c r="D63" s="53" t="s">
        <v>579</v>
      </c>
      <c r="E63" s="36" t="s">
        <v>575</v>
      </c>
    </row>
    <row r="64" spans="1:5" ht="13.5" customHeight="1" x14ac:dyDescent="0.25">
      <c r="A64" s="58" t="s">
        <v>648</v>
      </c>
      <c r="B64" s="59" t="s">
        <v>649</v>
      </c>
      <c r="C64" s="55" t="s">
        <v>578</v>
      </c>
      <c r="D64" s="53" t="s">
        <v>579</v>
      </c>
      <c r="E64" s="36" t="s">
        <v>575</v>
      </c>
    </row>
    <row r="65" spans="1:5" ht="13.5" customHeight="1" x14ac:dyDescent="0.25">
      <c r="A65" s="58" t="s">
        <v>650</v>
      </c>
      <c r="B65" s="59" t="s">
        <v>651</v>
      </c>
      <c r="C65" s="55" t="s">
        <v>578</v>
      </c>
      <c r="D65" s="53" t="s">
        <v>579</v>
      </c>
      <c r="E65" s="36" t="s">
        <v>575</v>
      </c>
    </row>
    <row r="66" spans="1:5" ht="13.5" customHeight="1" x14ac:dyDescent="0.25">
      <c r="A66" s="58" t="s">
        <v>652</v>
      </c>
      <c r="B66" s="59" t="s">
        <v>653</v>
      </c>
      <c r="C66" s="55" t="s">
        <v>578</v>
      </c>
      <c r="D66" s="53" t="s">
        <v>579</v>
      </c>
      <c r="E66" s="36" t="s">
        <v>575</v>
      </c>
    </row>
    <row r="67" spans="1:5" ht="13.5" customHeight="1" x14ac:dyDescent="0.25">
      <c r="A67" s="58" t="s">
        <v>654</v>
      </c>
      <c r="B67" s="59" t="s">
        <v>655</v>
      </c>
      <c r="C67" s="55" t="s">
        <v>578</v>
      </c>
      <c r="D67" s="53" t="s">
        <v>579</v>
      </c>
      <c r="E67" s="36" t="s">
        <v>575</v>
      </c>
    </row>
    <row r="68" spans="1:5" ht="13.5" customHeight="1" x14ac:dyDescent="0.25">
      <c r="A68" s="58" t="s">
        <v>656</v>
      </c>
      <c r="B68" s="59" t="s">
        <v>657</v>
      </c>
      <c r="C68" s="55" t="s">
        <v>578</v>
      </c>
      <c r="D68" s="53" t="s">
        <v>579</v>
      </c>
      <c r="E68" s="36" t="s">
        <v>575</v>
      </c>
    </row>
    <row r="69" spans="1:5" ht="13.5" customHeight="1" x14ac:dyDescent="0.25">
      <c r="A69" s="53" t="s">
        <v>658</v>
      </c>
      <c r="B69" s="54" t="s">
        <v>659</v>
      </c>
      <c r="C69" s="55" t="s">
        <v>578</v>
      </c>
      <c r="D69" s="53" t="s">
        <v>579</v>
      </c>
      <c r="E69" s="36" t="s">
        <v>575</v>
      </c>
    </row>
    <row r="70" spans="1:5" ht="13.5" customHeight="1" x14ac:dyDescent="0.25">
      <c r="A70" s="58" t="s">
        <v>660</v>
      </c>
      <c r="B70" s="59" t="s">
        <v>661</v>
      </c>
      <c r="C70" s="55" t="s">
        <v>578</v>
      </c>
      <c r="D70" s="53" t="s">
        <v>579</v>
      </c>
      <c r="E70" s="36" t="s">
        <v>575</v>
      </c>
    </row>
    <row r="71" spans="1:5" ht="13.5" customHeight="1" x14ac:dyDescent="0.25">
      <c r="A71" s="58" t="s">
        <v>662</v>
      </c>
      <c r="B71" s="59" t="s">
        <v>663</v>
      </c>
      <c r="C71" s="55" t="s">
        <v>578</v>
      </c>
      <c r="D71" s="53" t="s">
        <v>579</v>
      </c>
      <c r="E71" s="36" t="s">
        <v>575</v>
      </c>
    </row>
    <row r="72" spans="1:5" ht="13.5" customHeight="1" x14ac:dyDescent="0.25">
      <c r="A72" s="58" t="s">
        <v>664</v>
      </c>
      <c r="B72" s="59" t="s">
        <v>665</v>
      </c>
      <c r="C72" s="55" t="s">
        <v>578</v>
      </c>
      <c r="D72" s="53" t="s">
        <v>579</v>
      </c>
      <c r="E72" s="36" t="s">
        <v>575</v>
      </c>
    </row>
    <row r="73" spans="1:5" ht="13.5" customHeight="1" x14ac:dyDescent="0.25">
      <c r="A73" s="58" t="s">
        <v>666</v>
      </c>
      <c r="B73" s="59" t="s">
        <v>667</v>
      </c>
      <c r="C73" s="55" t="s">
        <v>578</v>
      </c>
      <c r="D73" s="53" t="s">
        <v>579</v>
      </c>
      <c r="E73" s="36" t="s">
        <v>575</v>
      </c>
    </row>
    <row r="74" spans="1:5" ht="13.5" customHeight="1" x14ac:dyDescent="0.25">
      <c r="A74" s="58" t="s">
        <v>668</v>
      </c>
      <c r="B74" s="59" t="s">
        <v>669</v>
      </c>
      <c r="C74" s="55" t="s">
        <v>578</v>
      </c>
      <c r="D74" s="53" t="s">
        <v>579</v>
      </c>
      <c r="E74" s="36" t="s">
        <v>575</v>
      </c>
    </row>
    <row r="75" spans="1:5" ht="13.5" customHeight="1" x14ac:dyDescent="0.25">
      <c r="A75" s="58" t="s">
        <v>670</v>
      </c>
      <c r="B75" s="59" t="s">
        <v>671</v>
      </c>
      <c r="C75" s="55" t="s">
        <v>578</v>
      </c>
      <c r="D75" s="53" t="s">
        <v>579</v>
      </c>
      <c r="E75" s="36" t="s">
        <v>575</v>
      </c>
    </row>
    <row r="76" spans="1:5" ht="13.5" customHeight="1" x14ac:dyDescent="0.25">
      <c r="A76" s="58" t="s">
        <v>672</v>
      </c>
      <c r="B76" s="59" t="s">
        <v>673</v>
      </c>
      <c r="C76" s="55" t="s">
        <v>578</v>
      </c>
      <c r="D76" s="53" t="s">
        <v>579</v>
      </c>
      <c r="E76" s="36" t="s">
        <v>575</v>
      </c>
    </row>
    <row r="77" spans="1:5" ht="13.5" customHeight="1" x14ac:dyDescent="0.25">
      <c r="A77" s="58" t="s">
        <v>674</v>
      </c>
      <c r="B77" s="59" t="s">
        <v>675</v>
      </c>
      <c r="C77" s="55" t="s">
        <v>578</v>
      </c>
      <c r="D77" s="53" t="s">
        <v>579</v>
      </c>
      <c r="E77" s="36" t="s">
        <v>575</v>
      </c>
    </row>
    <row r="78" spans="1:5" ht="13.5" customHeight="1" x14ac:dyDescent="0.25">
      <c r="A78" s="58" t="s">
        <v>676</v>
      </c>
      <c r="B78" s="59" t="s">
        <v>677</v>
      </c>
      <c r="C78" s="55" t="s">
        <v>578</v>
      </c>
      <c r="D78" s="53" t="s">
        <v>579</v>
      </c>
      <c r="E78" s="36" t="s">
        <v>575</v>
      </c>
    </row>
    <row r="79" spans="1:5" ht="13.5" customHeight="1" x14ac:dyDescent="0.25">
      <c r="A79" s="58" t="s">
        <v>678</v>
      </c>
      <c r="B79" s="59" t="s">
        <v>679</v>
      </c>
      <c r="C79" s="55" t="s">
        <v>578</v>
      </c>
      <c r="D79" s="53" t="s">
        <v>579</v>
      </c>
      <c r="E79" s="36" t="s">
        <v>575</v>
      </c>
    </row>
    <row r="80" spans="1:5" ht="13.5" customHeight="1" x14ac:dyDescent="0.25">
      <c r="A80" s="58" t="s">
        <v>680</v>
      </c>
      <c r="B80" s="59" t="s">
        <v>681</v>
      </c>
      <c r="C80" s="55" t="s">
        <v>578</v>
      </c>
      <c r="D80" s="53" t="s">
        <v>579</v>
      </c>
      <c r="E80" s="36" t="s">
        <v>575</v>
      </c>
    </row>
    <row r="81" spans="1:5" ht="13.5" customHeight="1" x14ac:dyDescent="0.25">
      <c r="A81" s="53" t="s">
        <v>682</v>
      </c>
      <c r="B81" s="54" t="s">
        <v>683</v>
      </c>
      <c r="C81" s="55" t="s">
        <v>578</v>
      </c>
      <c r="D81" s="53" t="s">
        <v>579</v>
      </c>
      <c r="E81" s="36" t="s">
        <v>575</v>
      </c>
    </row>
    <row r="82" spans="1:5" ht="13.5" customHeight="1" x14ac:dyDescent="0.25">
      <c r="A82" s="58" t="s">
        <v>684</v>
      </c>
      <c r="B82" s="59" t="s">
        <v>685</v>
      </c>
      <c r="C82" s="55" t="s">
        <v>578</v>
      </c>
      <c r="D82" s="53" t="s">
        <v>579</v>
      </c>
      <c r="E82" s="36" t="s">
        <v>575</v>
      </c>
    </row>
    <row r="83" spans="1:5" ht="13.5" customHeight="1" x14ac:dyDescent="0.25">
      <c r="A83" s="58" t="s">
        <v>686</v>
      </c>
      <c r="B83" s="59" t="s">
        <v>687</v>
      </c>
      <c r="C83" s="55" t="s">
        <v>578</v>
      </c>
      <c r="D83" s="53" t="s">
        <v>579</v>
      </c>
      <c r="E83" s="36" t="s">
        <v>575</v>
      </c>
    </row>
    <row r="84" spans="1:5" ht="13.5" customHeight="1" x14ac:dyDescent="0.25">
      <c r="A84" s="58" t="s">
        <v>688</v>
      </c>
      <c r="B84" s="59" t="s">
        <v>689</v>
      </c>
      <c r="C84" s="55" t="s">
        <v>578</v>
      </c>
      <c r="D84" s="53" t="s">
        <v>579</v>
      </c>
      <c r="E84" s="36" t="s">
        <v>575</v>
      </c>
    </row>
    <row r="85" spans="1:5" ht="13.5" customHeight="1" x14ac:dyDescent="0.25">
      <c r="A85" s="58" t="s">
        <v>690</v>
      </c>
      <c r="B85" s="59" t="s">
        <v>691</v>
      </c>
      <c r="C85" s="55" t="s">
        <v>578</v>
      </c>
      <c r="D85" s="53" t="s">
        <v>579</v>
      </c>
      <c r="E85" s="36" t="s">
        <v>575</v>
      </c>
    </row>
    <row r="86" spans="1:5" ht="13.5" customHeight="1" x14ac:dyDescent="0.25">
      <c r="A86" s="58" t="s">
        <v>692</v>
      </c>
      <c r="B86" s="59" t="s">
        <v>693</v>
      </c>
      <c r="C86" s="55" t="s">
        <v>578</v>
      </c>
      <c r="D86" s="53" t="s">
        <v>579</v>
      </c>
      <c r="E86" s="36" t="s">
        <v>575</v>
      </c>
    </row>
    <row r="87" spans="1:5" ht="13.5" customHeight="1" x14ac:dyDescent="0.25">
      <c r="A87" s="58" t="s">
        <v>694</v>
      </c>
      <c r="B87" s="59" t="s">
        <v>695</v>
      </c>
      <c r="C87" s="55" t="s">
        <v>578</v>
      </c>
      <c r="D87" s="53" t="s">
        <v>579</v>
      </c>
      <c r="E87" s="36" t="s">
        <v>575</v>
      </c>
    </row>
    <row r="88" spans="1:5" ht="13.5" customHeight="1" x14ac:dyDescent="0.25">
      <c r="A88" s="58" t="s">
        <v>696</v>
      </c>
      <c r="B88" s="59" t="s">
        <v>697</v>
      </c>
      <c r="C88" s="55" t="s">
        <v>578</v>
      </c>
      <c r="D88" s="53" t="s">
        <v>579</v>
      </c>
      <c r="E88" s="36" t="s">
        <v>575</v>
      </c>
    </row>
    <row r="89" spans="1:5" ht="13.5" customHeight="1" x14ac:dyDescent="0.25">
      <c r="A89" s="58" t="s">
        <v>698</v>
      </c>
      <c r="B89" s="59" t="s">
        <v>699</v>
      </c>
      <c r="C89" s="55" t="s">
        <v>578</v>
      </c>
      <c r="D89" s="53" t="s">
        <v>579</v>
      </c>
      <c r="E89" s="36" t="s">
        <v>575</v>
      </c>
    </row>
    <row r="90" spans="1:5" ht="13.5" customHeight="1" x14ac:dyDescent="0.25">
      <c r="A90" s="58" t="s">
        <v>700</v>
      </c>
      <c r="B90" s="59" t="s">
        <v>701</v>
      </c>
      <c r="C90" s="55" t="s">
        <v>578</v>
      </c>
      <c r="D90" s="53" t="s">
        <v>579</v>
      </c>
      <c r="E90" s="36" t="s">
        <v>575</v>
      </c>
    </row>
    <row r="91" spans="1:5" ht="13.5" customHeight="1" x14ac:dyDescent="0.25">
      <c r="A91" s="53" t="s">
        <v>702</v>
      </c>
      <c r="B91" s="54" t="s">
        <v>703</v>
      </c>
      <c r="C91" s="55" t="s">
        <v>578</v>
      </c>
      <c r="D91" s="53" t="s">
        <v>579</v>
      </c>
      <c r="E91" s="36" t="s">
        <v>575</v>
      </c>
    </row>
    <row r="92" spans="1:5" ht="13.5" customHeight="1" x14ac:dyDescent="0.25">
      <c r="A92" s="58" t="s">
        <v>704</v>
      </c>
      <c r="B92" s="59" t="s">
        <v>705</v>
      </c>
      <c r="C92" s="55" t="s">
        <v>578</v>
      </c>
      <c r="D92" s="53" t="s">
        <v>579</v>
      </c>
      <c r="E92" s="36" t="s">
        <v>575</v>
      </c>
    </row>
    <row r="93" spans="1:5" ht="13.5" customHeight="1" x14ac:dyDescent="0.25">
      <c r="A93" s="58" t="s">
        <v>706</v>
      </c>
      <c r="B93" s="59" t="s">
        <v>707</v>
      </c>
      <c r="C93" s="55" t="s">
        <v>578</v>
      </c>
      <c r="D93" s="53" t="s">
        <v>579</v>
      </c>
      <c r="E93" s="36" t="s">
        <v>575</v>
      </c>
    </row>
    <row r="94" spans="1:5" ht="13.5" customHeight="1" x14ac:dyDescent="0.25">
      <c r="A94" s="58" t="s">
        <v>708</v>
      </c>
      <c r="B94" s="59" t="s">
        <v>709</v>
      </c>
      <c r="C94" s="55" t="s">
        <v>578</v>
      </c>
      <c r="D94" s="53" t="s">
        <v>579</v>
      </c>
      <c r="E94" s="36" t="s">
        <v>575</v>
      </c>
    </row>
    <row r="95" spans="1:5" ht="13.5" customHeight="1" x14ac:dyDescent="0.25">
      <c r="A95" s="58" t="s">
        <v>710</v>
      </c>
      <c r="B95" s="59" t="s">
        <v>711</v>
      </c>
      <c r="C95" s="55" t="s">
        <v>578</v>
      </c>
      <c r="D95" s="53" t="s">
        <v>579</v>
      </c>
      <c r="E95" s="36" t="s">
        <v>575</v>
      </c>
    </row>
    <row r="96" spans="1:5" ht="13.5" customHeight="1" x14ac:dyDescent="0.25">
      <c r="A96" s="58" t="s">
        <v>712</v>
      </c>
      <c r="B96" s="59" t="s">
        <v>713</v>
      </c>
      <c r="C96" s="55" t="s">
        <v>578</v>
      </c>
      <c r="D96" s="53" t="s">
        <v>579</v>
      </c>
      <c r="E96" s="36" t="s">
        <v>575</v>
      </c>
    </row>
    <row r="97" spans="1:5" ht="13.5" customHeight="1" x14ac:dyDescent="0.25">
      <c r="A97" s="58" t="s">
        <v>714</v>
      </c>
      <c r="B97" s="59" t="s">
        <v>715</v>
      </c>
      <c r="C97" s="55" t="s">
        <v>578</v>
      </c>
      <c r="D97" s="53" t="s">
        <v>579</v>
      </c>
      <c r="E97" s="36" t="s">
        <v>575</v>
      </c>
    </row>
    <row r="98" spans="1:5" ht="13.5" customHeight="1" x14ac:dyDescent="0.25">
      <c r="A98" s="58" t="s">
        <v>716</v>
      </c>
      <c r="B98" s="59" t="s">
        <v>717</v>
      </c>
      <c r="C98" s="55" t="s">
        <v>578</v>
      </c>
      <c r="D98" s="53" t="s">
        <v>579</v>
      </c>
      <c r="E98" s="36" t="s">
        <v>575</v>
      </c>
    </row>
    <row r="99" spans="1:5" ht="13.5" customHeight="1" x14ac:dyDescent="0.25">
      <c r="A99" s="58" t="s">
        <v>718</v>
      </c>
      <c r="B99" s="59" t="s">
        <v>719</v>
      </c>
      <c r="C99" s="55" t="s">
        <v>578</v>
      </c>
      <c r="D99" s="53" t="s">
        <v>579</v>
      </c>
      <c r="E99" s="36" t="s">
        <v>575</v>
      </c>
    </row>
    <row r="100" spans="1:5" ht="13.5" customHeight="1" x14ac:dyDescent="0.25">
      <c r="A100" s="58" t="s">
        <v>720</v>
      </c>
      <c r="B100" s="59" t="s">
        <v>721</v>
      </c>
      <c r="C100" s="55" t="s">
        <v>578</v>
      </c>
      <c r="D100" s="53" t="s">
        <v>579</v>
      </c>
      <c r="E100" s="36" t="s">
        <v>575</v>
      </c>
    </row>
    <row r="101" spans="1:5" ht="13.5" customHeight="1" x14ac:dyDescent="0.25">
      <c r="A101" s="53" t="s">
        <v>722</v>
      </c>
      <c r="B101" s="54" t="s">
        <v>723</v>
      </c>
      <c r="C101" s="55" t="s">
        <v>578</v>
      </c>
      <c r="D101" s="53" t="s">
        <v>579</v>
      </c>
      <c r="E101" s="36" t="s">
        <v>575</v>
      </c>
    </row>
    <row r="102" spans="1:5" ht="13.5" customHeight="1" x14ac:dyDescent="0.25">
      <c r="A102" s="53" t="s">
        <v>724</v>
      </c>
      <c r="B102" s="54" t="s">
        <v>725</v>
      </c>
      <c r="C102" s="55" t="s">
        <v>578</v>
      </c>
      <c r="D102" s="53" t="s">
        <v>579</v>
      </c>
      <c r="E102" s="36" t="s">
        <v>575</v>
      </c>
    </row>
    <row r="103" spans="1:5" ht="13.5" customHeight="1" x14ac:dyDescent="0.25">
      <c r="A103" s="58" t="s">
        <v>726</v>
      </c>
      <c r="B103" s="59" t="s">
        <v>727</v>
      </c>
      <c r="C103" s="55" t="s">
        <v>578</v>
      </c>
      <c r="D103" s="53" t="s">
        <v>579</v>
      </c>
      <c r="E103" s="36" t="s">
        <v>575</v>
      </c>
    </row>
    <row r="104" spans="1:5" ht="13.5" customHeight="1" x14ac:dyDescent="0.25">
      <c r="A104" s="58" t="s">
        <v>728</v>
      </c>
      <c r="B104" s="59" t="s">
        <v>729</v>
      </c>
      <c r="C104" s="55" t="s">
        <v>578</v>
      </c>
      <c r="D104" s="53" t="s">
        <v>579</v>
      </c>
      <c r="E104" s="36" t="s">
        <v>575</v>
      </c>
    </row>
    <row r="105" spans="1:5" ht="13.5" customHeight="1" x14ac:dyDescent="0.25">
      <c r="A105" s="53" t="s">
        <v>730</v>
      </c>
      <c r="B105" s="54" t="s">
        <v>731</v>
      </c>
      <c r="C105" s="55" t="s">
        <v>578</v>
      </c>
      <c r="D105" s="53" t="s">
        <v>579</v>
      </c>
      <c r="E105" s="36" t="s">
        <v>575</v>
      </c>
    </row>
    <row r="106" spans="1:5" ht="13.5" customHeight="1" x14ac:dyDescent="0.25">
      <c r="A106" s="58" t="s">
        <v>732</v>
      </c>
      <c r="B106" s="59" t="s">
        <v>733</v>
      </c>
      <c r="C106" s="55" t="s">
        <v>578</v>
      </c>
      <c r="D106" s="53" t="s">
        <v>579</v>
      </c>
      <c r="E106" s="36" t="s">
        <v>575</v>
      </c>
    </row>
    <row r="107" spans="1:5" ht="13.5" customHeight="1" x14ac:dyDescent="0.25">
      <c r="A107" s="58" t="s">
        <v>734</v>
      </c>
      <c r="B107" s="59" t="s">
        <v>735</v>
      </c>
      <c r="C107" s="55" t="s">
        <v>578</v>
      </c>
      <c r="D107" s="53" t="s">
        <v>579</v>
      </c>
      <c r="E107" s="36" t="s">
        <v>575</v>
      </c>
    </row>
    <row r="108" spans="1:5" ht="13.5" customHeight="1" x14ac:dyDescent="0.25">
      <c r="A108" s="58" t="s">
        <v>736</v>
      </c>
      <c r="B108" s="59" t="s">
        <v>737</v>
      </c>
      <c r="C108" s="55" t="s">
        <v>578</v>
      </c>
      <c r="D108" s="53" t="s">
        <v>579</v>
      </c>
      <c r="E108" s="36" t="s">
        <v>575</v>
      </c>
    </row>
    <row r="109" spans="1:5" ht="13.5" customHeight="1" x14ac:dyDescent="0.25">
      <c r="A109" s="53" t="s">
        <v>738</v>
      </c>
      <c r="B109" s="54" t="s">
        <v>739</v>
      </c>
      <c r="C109" s="55" t="s">
        <v>578</v>
      </c>
      <c r="D109" s="53" t="s">
        <v>579</v>
      </c>
      <c r="E109" s="36" t="s">
        <v>575</v>
      </c>
    </row>
    <row r="110" spans="1:5" ht="13.5" customHeight="1" x14ac:dyDescent="0.25">
      <c r="A110" s="53" t="s">
        <v>740</v>
      </c>
      <c r="B110" s="54" t="s">
        <v>741</v>
      </c>
      <c r="C110" s="55" t="s">
        <v>578</v>
      </c>
      <c r="D110" s="53" t="s">
        <v>579</v>
      </c>
      <c r="E110" s="36" t="s">
        <v>575</v>
      </c>
    </row>
    <row r="111" spans="1:5" ht="13.5" customHeight="1" x14ac:dyDescent="0.25">
      <c r="A111" s="58" t="s">
        <v>742</v>
      </c>
      <c r="B111" s="59" t="s">
        <v>743</v>
      </c>
      <c r="C111" s="55" t="s">
        <v>578</v>
      </c>
      <c r="D111" s="53" t="s">
        <v>579</v>
      </c>
      <c r="E111" s="36" t="s">
        <v>575</v>
      </c>
    </row>
    <row r="112" spans="1:5" ht="13.5" customHeight="1" x14ac:dyDescent="0.25">
      <c r="A112" s="53" t="s">
        <v>744</v>
      </c>
      <c r="B112" s="54" t="s">
        <v>745</v>
      </c>
      <c r="C112" s="55" t="s">
        <v>578</v>
      </c>
      <c r="D112" s="53" t="s">
        <v>579</v>
      </c>
      <c r="E112" s="36" t="s">
        <v>575</v>
      </c>
    </row>
    <row r="113" spans="1:5" ht="13.5" customHeight="1" x14ac:dyDescent="0.25">
      <c r="A113" s="36" t="s">
        <v>254</v>
      </c>
      <c r="B113" s="36" t="s">
        <v>461</v>
      </c>
      <c r="C113" s="37" t="s">
        <v>198</v>
      </c>
      <c r="D113" s="52" t="s">
        <v>199</v>
      </c>
      <c r="E113" s="36" t="s">
        <v>575</v>
      </c>
    </row>
    <row r="114" spans="1:5" ht="13.5" customHeight="1" x14ac:dyDescent="0.25">
      <c r="A114" s="36" t="s">
        <v>255</v>
      </c>
      <c r="B114" s="36" t="s">
        <v>256</v>
      </c>
      <c r="C114" s="37" t="s">
        <v>198</v>
      </c>
      <c r="D114" s="52" t="s">
        <v>199</v>
      </c>
      <c r="E114" s="36" t="s">
        <v>575</v>
      </c>
    </row>
    <row r="115" spans="1:5" ht="13.5" customHeight="1" x14ac:dyDescent="0.25">
      <c r="A115" s="36" t="s">
        <v>257</v>
      </c>
      <c r="B115" s="36" t="s">
        <v>258</v>
      </c>
      <c r="C115" s="37" t="s">
        <v>198</v>
      </c>
      <c r="D115" s="52" t="s">
        <v>199</v>
      </c>
      <c r="E115" s="36" t="s">
        <v>575</v>
      </c>
    </row>
    <row r="116" spans="1:5" ht="13.5" customHeight="1" x14ac:dyDescent="0.25">
      <c r="A116" s="36" t="s">
        <v>259</v>
      </c>
      <c r="B116" s="36" t="s">
        <v>260</v>
      </c>
      <c r="C116" s="37" t="s">
        <v>198</v>
      </c>
      <c r="D116" s="52" t="s">
        <v>199</v>
      </c>
      <c r="E116" s="36" t="s">
        <v>575</v>
      </c>
    </row>
    <row r="117" spans="1:5" ht="13.5" customHeight="1" x14ac:dyDescent="0.25">
      <c r="A117" s="36" t="s">
        <v>261</v>
      </c>
      <c r="B117" s="36" t="s">
        <v>262</v>
      </c>
      <c r="C117" s="37" t="s">
        <v>198</v>
      </c>
      <c r="D117" s="52" t="s">
        <v>199</v>
      </c>
      <c r="E117" s="36" t="s">
        <v>575</v>
      </c>
    </row>
    <row r="118" spans="1:5" ht="13.5" customHeight="1" x14ac:dyDescent="0.25">
      <c r="A118" s="36" t="s">
        <v>263</v>
      </c>
      <c r="B118" s="36" t="s">
        <v>264</v>
      </c>
      <c r="C118" s="37" t="s">
        <v>198</v>
      </c>
      <c r="D118" s="52" t="s">
        <v>199</v>
      </c>
      <c r="E118" s="36" t="s">
        <v>575</v>
      </c>
    </row>
    <row r="119" spans="1:5" ht="13.5" customHeight="1" x14ac:dyDescent="0.25">
      <c r="A119" s="36" t="s">
        <v>265</v>
      </c>
      <c r="B119" s="36" t="s">
        <v>462</v>
      </c>
      <c r="C119" s="37" t="s">
        <v>198</v>
      </c>
      <c r="D119" s="52" t="s">
        <v>199</v>
      </c>
      <c r="E119" s="36" t="s">
        <v>575</v>
      </c>
    </row>
    <row r="120" spans="1:5" ht="13.5" customHeight="1" x14ac:dyDescent="0.25">
      <c r="A120" s="36" t="s">
        <v>266</v>
      </c>
      <c r="B120" s="36" t="s">
        <v>463</v>
      </c>
      <c r="C120" s="37" t="s">
        <v>198</v>
      </c>
      <c r="D120" s="52" t="s">
        <v>199</v>
      </c>
      <c r="E120" s="36" t="s">
        <v>575</v>
      </c>
    </row>
    <row r="121" spans="1:5" ht="13.5" customHeight="1" x14ac:dyDescent="0.25">
      <c r="A121" s="36" t="s">
        <v>267</v>
      </c>
      <c r="B121" s="36" t="s">
        <v>464</v>
      </c>
      <c r="C121" s="37" t="s">
        <v>198</v>
      </c>
      <c r="D121" s="52" t="s">
        <v>199</v>
      </c>
      <c r="E121" s="36" t="s">
        <v>575</v>
      </c>
    </row>
    <row r="122" spans="1:5" ht="13.5" customHeight="1" x14ac:dyDescent="0.25">
      <c r="A122" s="36" t="s">
        <v>268</v>
      </c>
      <c r="B122" s="36" t="s">
        <v>269</v>
      </c>
      <c r="C122" s="37" t="s">
        <v>198</v>
      </c>
      <c r="D122" s="52" t="s">
        <v>199</v>
      </c>
      <c r="E122" s="36" t="s">
        <v>575</v>
      </c>
    </row>
    <row r="123" spans="1:5" ht="13.5" customHeight="1" x14ac:dyDescent="0.25">
      <c r="A123" s="36" t="s">
        <v>270</v>
      </c>
      <c r="B123" s="36" t="s">
        <v>271</v>
      </c>
      <c r="C123" s="37" t="s">
        <v>198</v>
      </c>
      <c r="D123" s="52" t="s">
        <v>199</v>
      </c>
      <c r="E123" s="36" t="s">
        <v>575</v>
      </c>
    </row>
    <row r="124" spans="1:5" ht="13.5" customHeight="1" x14ac:dyDescent="0.25">
      <c r="A124" s="36" t="s">
        <v>272</v>
      </c>
      <c r="B124" s="36" t="s">
        <v>465</v>
      </c>
      <c r="C124" s="37" t="s">
        <v>198</v>
      </c>
      <c r="D124" s="52" t="s">
        <v>199</v>
      </c>
      <c r="E124" s="36" t="s">
        <v>575</v>
      </c>
    </row>
    <row r="125" spans="1:5" ht="13.5" customHeight="1" x14ac:dyDescent="0.25">
      <c r="A125" s="38" t="s">
        <v>196</v>
      </c>
      <c r="B125" s="38" t="s">
        <v>197</v>
      </c>
      <c r="C125" s="37" t="s">
        <v>198</v>
      </c>
      <c r="D125" s="52" t="s">
        <v>199</v>
      </c>
      <c r="E125" s="36" t="s">
        <v>575</v>
      </c>
    </row>
    <row r="126" spans="1:5" ht="13.5" customHeight="1" x14ac:dyDescent="0.25">
      <c r="A126" s="38" t="s">
        <v>200</v>
      </c>
      <c r="B126" s="38" t="s">
        <v>504</v>
      </c>
      <c r="C126" s="37" t="s">
        <v>198</v>
      </c>
      <c r="D126" s="52" t="s">
        <v>199</v>
      </c>
      <c r="E126" s="36" t="s">
        <v>575</v>
      </c>
    </row>
    <row r="127" spans="1:5" ht="13.5" customHeight="1" x14ac:dyDescent="0.25">
      <c r="A127" s="38" t="s">
        <v>201</v>
      </c>
      <c r="B127" s="38" t="s">
        <v>202</v>
      </c>
      <c r="C127" s="37" t="s">
        <v>198</v>
      </c>
      <c r="D127" s="52" t="s">
        <v>199</v>
      </c>
      <c r="E127" s="36" t="s">
        <v>575</v>
      </c>
    </row>
    <row r="128" spans="1:5" ht="13.5" customHeight="1" x14ac:dyDescent="0.25">
      <c r="A128" s="38" t="s">
        <v>203</v>
      </c>
      <c r="B128" s="38" t="s">
        <v>505</v>
      </c>
      <c r="C128" s="37" t="s">
        <v>198</v>
      </c>
      <c r="D128" s="52" t="s">
        <v>199</v>
      </c>
      <c r="E128" s="36" t="s">
        <v>575</v>
      </c>
    </row>
    <row r="129" spans="1:5" ht="13.5" customHeight="1" x14ac:dyDescent="0.25">
      <c r="A129" s="38" t="s">
        <v>204</v>
      </c>
      <c r="B129" s="38" t="s">
        <v>205</v>
      </c>
      <c r="C129" s="37" t="s">
        <v>198</v>
      </c>
      <c r="D129" s="52" t="s">
        <v>199</v>
      </c>
      <c r="E129" s="36" t="s">
        <v>575</v>
      </c>
    </row>
    <row r="130" spans="1:5" ht="13.5" customHeight="1" x14ac:dyDescent="0.25">
      <c r="A130" s="38" t="s">
        <v>206</v>
      </c>
      <c r="B130" s="38" t="s">
        <v>506</v>
      </c>
      <c r="C130" s="37" t="s">
        <v>198</v>
      </c>
      <c r="D130" s="52" t="s">
        <v>199</v>
      </c>
      <c r="E130" s="36" t="s">
        <v>575</v>
      </c>
    </row>
    <row r="131" spans="1:5" ht="13.5" customHeight="1" x14ac:dyDescent="0.25">
      <c r="A131" s="38" t="s">
        <v>207</v>
      </c>
      <c r="B131" s="38" t="s">
        <v>507</v>
      </c>
      <c r="C131" s="37" t="s">
        <v>198</v>
      </c>
      <c r="D131" s="52" t="s">
        <v>199</v>
      </c>
      <c r="E131" s="36" t="s">
        <v>575</v>
      </c>
    </row>
    <row r="132" spans="1:5" ht="13.5" customHeight="1" x14ac:dyDescent="0.25">
      <c r="A132" s="38" t="s">
        <v>208</v>
      </c>
      <c r="B132" s="38" t="s">
        <v>508</v>
      </c>
      <c r="C132" s="37" t="s">
        <v>198</v>
      </c>
      <c r="D132" s="52" t="s">
        <v>199</v>
      </c>
      <c r="E132" s="36" t="s">
        <v>575</v>
      </c>
    </row>
    <row r="133" spans="1:5" ht="13.5" customHeight="1" x14ac:dyDescent="0.25">
      <c r="A133" s="38" t="s">
        <v>209</v>
      </c>
      <c r="B133" s="38" t="s">
        <v>748</v>
      </c>
      <c r="C133" s="37" t="s">
        <v>198</v>
      </c>
      <c r="D133" s="52" t="s">
        <v>199</v>
      </c>
      <c r="E133" s="36" t="s">
        <v>575</v>
      </c>
    </row>
    <row r="134" spans="1:5" ht="13.5" customHeight="1" x14ac:dyDescent="0.25">
      <c r="A134" s="38" t="s">
        <v>210</v>
      </c>
      <c r="B134" s="38" t="s">
        <v>509</v>
      </c>
      <c r="C134" s="37" t="s">
        <v>198</v>
      </c>
      <c r="D134" s="52" t="s">
        <v>199</v>
      </c>
      <c r="E134" s="36" t="s">
        <v>575</v>
      </c>
    </row>
    <row r="135" spans="1:5" ht="13.5" customHeight="1" x14ac:dyDescent="0.25">
      <c r="A135" s="38" t="s">
        <v>211</v>
      </c>
      <c r="B135" s="38" t="s">
        <v>510</v>
      </c>
      <c r="C135" s="37" t="s">
        <v>198</v>
      </c>
      <c r="D135" s="52" t="s">
        <v>199</v>
      </c>
      <c r="E135" s="36" t="s">
        <v>575</v>
      </c>
    </row>
    <row r="136" spans="1:5" ht="13.5" customHeight="1" x14ac:dyDescent="0.25">
      <c r="A136" s="38" t="s">
        <v>212</v>
      </c>
      <c r="B136" s="38" t="s">
        <v>511</v>
      </c>
      <c r="C136" s="37" t="s">
        <v>198</v>
      </c>
      <c r="D136" s="52" t="s">
        <v>199</v>
      </c>
      <c r="E136" s="36" t="s">
        <v>575</v>
      </c>
    </row>
    <row r="137" spans="1:5" ht="13.5" customHeight="1" x14ac:dyDescent="0.25">
      <c r="A137" s="38" t="s">
        <v>213</v>
      </c>
      <c r="B137" s="38" t="s">
        <v>512</v>
      </c>
      <c r="C137" s="37" t="s">
        <v>198</v>
      </c>
      <c r="D137" s="52" t="s">
        <v>199</v>
      </c>
      <c r="E137" s="36" t="s">
        <v>575</v>
      </c>
    </row>
    <row r="138" spans="1:5" ht="13.5" customHeight="1" x14ac:dyDescent="0.25">
      <c r="A138" s="38" t="s">
        <v>214</v>
      </c>
      <c r="B138" s="38" t="s">
        <v>215</v>
      </c>
      <c r="C138" s="37" t="s">
        <v>198</v>
      </c>
      <c r="D138" s="52" t="s">
        <v>199</v>
      </c>
      <c r="E138" s="36" t="s">
        <v>575</v>
      </c>
    </row>
    <row r="139" spans="1:5" ht="13.5" customHeight="1" x14ac:dyDescent="0.25">
      <c r="A139" s="38" t="s">
        <v>216</v>
      </c>
      <c r="B139" s="38" t="s">
        <v>217</v>
      </c>
      <c r="C139" s="37" t="s">
        <v>198</v>
      </c>
      <c r="D139" s="52" t="s">
        <v>199</v>
      </c>
      <c r="E139" s="36" t="s">
        <v>575</v>
      </c>
    </row>
    <row r="140" spans="1:5" ht="13.5" customHeight="1" x14ac:dyDescent="0.25">
      <c r="A140" s="38" t="s">
        <v>218</v>
      </c>
      <c r="B140" s="38" t="s">
        <v>219</v>
      </c>
      <c r="C140" s="37" t="s">
        <v>198</v>
      </c>
      <c r="D140" s="52" t="s">
        <v>199</v>
      </c>
      <c r="E140" s="36" t="s">
        <v>575</v>
      </c>
    </row>
    <row r="141" spans="1:5" ht="13.5" customHeight="1" x14ac:dyDescent="0.25">
      <c r="A141" s="38" t="s">
        <v>220</v>
      </c>
      <c r="B141" s="38" t="s">
        <v>513</v>
      </c>
      <c r="C141" s="37" t="s">
        <v>198</v>
      </c>
      <c r="D141" s="52" t="s">
        <v>199</v>
      </c>
      <c r="E141" s="36" t="s">
        <v>575</v>
      </c>
    </row>
    <row r="142" spans="1:5" ht="13.5" customHeight="1" x14ac:dyDescent="0.25">
      <c r="A142" s="38" t="s">
        <v>221</v>
      </c>
      <c r="B142" s="38" t="s">
        <v>514</v>
      </c>
      <c r="C142" s="37" t="s">
        <v>198</v>
      </c>
      <c r="D142" s="52" t="s">
        <v>199</v>
      </c>
      <c r="E142" s="36" t="s">
        <v>575</v>
      </c>
    </row>
    <row r="143" spans="1:5" ht="13.5" customHeight="1" x14ac:dyDescent="0.25">
      <c r="A143" s="38" t="s">
        <v>222</v>
      </c>
      <c r="B143" s="38" t="s">
        <v>515</v>
      </c>
      <c r="C143" s="37" t="s">
        <v>198</v>
      </c>
      <c r="D143" s="52" t="s">
        <v>199</v>
      </c>
      <c r="E143" s="36" t="s">
        <v>575</v>
      </c>
    </row>
    <row r="144" spans="1:5" ht="13.5" customHeight="1" x14ac:dyDescent="0.25">
      <c r="A144" s="38" t="s">
        <v>223</v>
      </c>
      <c r="B144" s="38" t="s">
        <v>516</v>
      </c>
      <c r="C144" s="37" t="s">
        <v>198</v>
      </c>
      <c r="D144" s="52" t="s">
        <v>199</v>
      </c>
      <c r="E144" s="36" t="s">
        <v>575</v>
      </c>
    </row>
    <row r="145" spans="1:5" ht="13.5" customHeight="1" x14ac:dyDescent="0.25">
      <c r="A145" s="38" t="s">
        <v>224</v>
      </c>
      <c r="B145" s="38" t="s">
        <v>517</v>
      </c>
      <c r="C145" s="37" t="s">
        <v>198</v>
      </c>
      <c r="D145" s="52" t="s">
        <v>199</v>
      </c>
      <c r="E145" s="36" t="s">
        <v>575</v>
      </c>
    </row>
    <row r="146" spans="1:5" ht="13.5" customHeight="1" x14ac:dyDescent="0.25">
      <c r="A146" s="38" t="s">
        <v>225</v>
      </c>
      <c r="B146" s="38" t="s">
        <v>226</v>
      </c>
      <c r="C146" s="37" t="s">
        <v>198</v>
      </c>
      <c r="D146" s="52" t="s">
        <v>199</v>
      </c>
      <c r="E146" s="36" t="s">
        <v>575</v>
      </c>
    </row>
    <row r="147" spans="1:5" ht="13.5" customHeight="1" x14ac:dyDescent="0.25">
      <c r="A147" s="38" t="s">
        <v>227</v>
      </c>
      <c r="B147" s="38" t="s">
        <v>228</v>
      </c>
      <c r="C147" s="37" t="s">
        <v>198</v>
      </c>
      <c r="D147" s="52" t="s">
        <v>199</v>
      </c>
      <c r="E147" s="36" t="s">
        <v>575</v>
      </c>
    </row>
    <row r="148" spans="1:5" ht="13.5" customHeight="1" x14ac:dyDescent="0.25">
      <c r="A148" s="38" t="s">
        <v>229</v>
      </c>
      <c r="B148" s="38" t="s">
        <v>518</v>
      </c>
      <c r="C148" s="37" t="s">
        <v>198</v>
      </c>
      <c r="D148" s="52" t="s">
        <v>199</v>
      </c>
      <c r="E148" s="36" t="s">
        <v>575</v>
      </c>
    </row>
    <row r="149" spans="1:5" ht="13.5" customHeight="1" x14ac:dyDescent="0.25">
      <c r="A149" s="38" t="s">
        <v>230</v>
      </c>
      <c r="B149" s="38" t="s">
        <v>519</v>
      </c>
      <c r="C149" s="37" t="s">
        <v>198</v>
      </c>
      <c r="D149" s="52" t="s">
        <v>199</v>
      </c>
      <c r="E149" s="36" t="s">
        <v>575</v>
      </c>
    </row>
    <row r="150" spans="1:5" ht="13.5" customHeight="1" x14ac:dyDescent="0.25">
      <c r="A150" s="38" t="s">
        <v>231</v>
      </c>
      <c r="B150" s="38" t="s">
        <v>520</v>
      </c>
      <c r="C150" s="37" t="s">
        <v>198</v>
      </c>
      <c r="D150" s="52" t="s">
        <v>199</v>
      </c>
      <c r="E150" s="36" t="s">
        <v>575</v>
      </c>
    </row>
    <row r="151" spans="1:5" ht="13.5" customHeight="1" x14ac:dyDescent="0.25">
      <c r="A151" s="38" t="s">
        <v>232</v>
      </c>
      <c r="B151" s="38" t="s">
        <v>233</v>
      </c>
      <c r="C151" s="37" t="s">
        <v>198</v>
      </c>
      <c r="D151" s="52" t="s">
        <v>199</v>
      </c>
      <c r="E151" s="36" t="s">
        <v>575</v>
      </c>
    </row>
    <row r="152" spans="1:5" ht="13.5" customHeight="1" x14ac:dyDescent="0.25">
      <c r="A152" s="38" t="s">
        <v>234</v>
      </c>
      <c r="B152" s="38" t="s">
        <v>235</v>
      </c>
      <c r="C152" s="37" t="s">
        <v>198</v>
      </c>
      <c r="D152" s="52" t="s">
        <v>199</v>
      </c>
      <c r="E152" s="36" t="s">
        <v>575</v>
      </c>
    </row>
    <row r="153" spans="1:5" ht="13.5" customHeight="1" x14ac:dyDescent="0.25">
      <c r="A153" s="38" t="s">
        <v>236</v>
      </c>
      <c r="B153" s="38" t="s">
        <v>237</v>
      </c>
      <c r="C153" s="37" t="s">
        <v>198</v>
      </c>
      <c r="D153" s="52" t="s">
        <v>199</v>
      </c>
      <c r="E153" s="36" t="s">
        <v>575</v>
      </c>
    </row>
    <row r="154" spans="1:5" ht="13.5" customHeight="1" x14ac:dyDescent="0.25">
      <c r="A154" s="38" t="s">
        <v>238</v>
      </c>
      <c r="B154" s="38" t="s">
        <v>239</v>
      </c>
      <c r="C154" s="37" t="s">
        <v>198</v>
      </c>
      <c r="D154" s="52" t="s">
        <v>199</v>
      </c>
      <c r="E154" s="36" t="s">
        <v>575</v>
      </c>
    </row>
    <row r="155" spans="1:5" ht="13.5" customHeight="1" x14ac:dyDescent="0.25">
      <c r="A155" s="38" t="s">
        <v>240</v>
      </c>
      <c r="B155" s="38" t="s">
        <v>241</v>
      </c>
      <c r="C155" s="37" t="s">
        <v>198</v>
      </c>
      <c r="D155" s="52" t="s">
        <v>199</v>
      </c>
      <c r="E155" s="36" t="s">
        <v>575</v>
      </c>
    </row>
    <row r="156" spans="1:5" ht="13.5" customHeight="1" x14ac:dyDescent="0.25">
      <c r="A156" s="38" t="s">
        <v>242</v>
      </c>
      <c r="B156" s="38" t="s">
        <v>243</v>
      </c>
      <c r="C156" s="37" t="s">
        <v>198</v>
      </c>
      <c r="D156" s="52" t="s">
        <v>199</v>
      </c>
      <c r="E156" s="36" t="s">
        <v>575</v>
      </c>
    </row>
    <row r="157" spans="1:5" ht="13.5" customHeight="1" x14ac:dyDescent="0.25">
      <c r="A157" s="38" t="s">
        <v>244</v>
      </c>
      <c r="B157" s="38" t="s">
        <v>521</v>
      </c>
      <c r="C157" s="37" t="s">
        <v>198</v>
      </c>
      <c r="D157" s="52" t="s">
        <v>199</v>
      </c>
      <c r="E157" s="36" t="s">
        <v>575</v>
      </c>
    </row>
    <row r="158" spans="1:5" ht="13.5" customHeight="1" x14ac:dyDescent="0.25">
      <c r="A158" s="38" t="s">
        <v>245</v>
      </c>
      <c r="B158" s="38" t="s">
        <v>779</v>
      </c>
      <c r="C158" s="37" t="s">
        <v>198</v>
      </c>
      <c r="D158" s="52" t="s">
        <v>199</v>
      </c>
      <c r="E158" s="36" t="s">
        <v>575</v>
      </c>
    </row>
    <row r="159" spans="1:5" ht="13.5" customHeight="1" x14ac:dyDescent="0.25">
      <c r="A159" s="38" t="s">
        <v>246</v>
      </c>
      <c r="B159" s="38" t="s">
        <v>522</v>
      </c>
      <c r="C159" s="37" t="s">
        <v>198</v>
      </c>
      <c r="D159" s="52" t="s">
        <v>199</v>
      </c>
      <c r="E159" s="36" t="s">
        <v>575</v>
      </c>
    </row>
    <row r="160" spans="1:5" ht="13.5" customHeight="1" x14ac:dyDescent="0.25">
      <c r="A160" s="38" t="s">
        <v>247</v>
      </c>
      <c r="B160" s="38" t="s">
        <v>248</v>
      </c>
      <c r="C160" s="37" t="s">
        <v>198</v>
      </c>
      <c r="D160" s="52" t="s">
        <v>199</v>
      </c>
      <c r="E160" s="36" t="s">
        <v>575</v>
      </c>
    </row>
    <row r="161" spans="1:5" ht="13.5" customHeight="1" x14ac:dyDescent="0.25">
      <c r="A161" s="38" t="s">
        <v>249</v>
      </c>
      <c r="B161" s="38" t="s">
        <v>523</v>
      </c>
      <c r="C161" s="37" t="s">
        <v>198</v>
      </c>
      <c r="D161" s="52" t="s">
        <v>199</v>
      </c>
      <c r="E161" s="36" t="s">
        <v>575</v>
      </c>
    </row>
    <row r="162" spans="1:5" ht="13.5" customHeight="1" x14ac:dyDescent="0.25">
      <c r="A162" s="38" t="s">
        <v>250</v>
      </c>
      <c r="B162" s="38" t="s">
        <v>524</v>
      </c>
      <c r="C162" s="37" t="s">
        <v>198</v>
      </c>
      <c r="D162" s="52" t="s">
        <v>199</v>
      </c>
      <c r="E162" s="36" t="s">
        <v>575</v>
      </c>
    </row>
    <row r="163" spans="1:5" ht="13.5" customHeight="1" x14ac:dyDescent="0.25">
      <c r="A163" s="38" t="s">
        <v>251</v>
      </c>
      <c r="B163" s="38" t="s">
        <v>252</v>
      </c>
      <c r="C163" s="37" t="s">
        <v>198</v>
      </c>
      <c r="D163" s="52" t="s">
        <v>199</v>
      </c>
      <c r="E163" s="36" t="s">
        <v>575</v>
      </c>
    </row>
    <row r="164" spans="1:5" ht="13.5" customHeight="1" x14ac:dyDescent="0.25">
      <c r="A164" s="38" t="s">
        <v>253</v>
      </c>
      <c r="B164" s="38" t="s">
        <v>525</v>
      </c>
      <c r="C164" s="37" t="s">
        <v>198</v>
      </c>
      <c r="D164" s="52" t="s">
        <v>199</v>
      </c>
      <c r="E164" s="36" t="s">
        <v>575</v>
      </c>
    </row>
    <row r="165" spans="1:5" ht="13.5" customHeight="1" x14ac:dyDescent="0.25">
      <c r="A165" s="38" t="s">
        <v>273</v>
      </c>
      <c r="B165" s="38" t="s">
        <v>526</v>
      </c>
      <c r="C165" s="37" t="s">
        <v>198</v>
      </c>
      <c r="D165" s="52" t="s">
        <v>199</v>
      </c>
      <c r="E165" s="36" t="s">
        <v>575</v>
      </c>
    </row>
    <row r="166" spans="1:5" ht="13.5" customHeight="1" x14ac:dyDescent="0.25">
      <c r="A166" s="38" t="s">
        <v>274</v>
      </c>
      <c r="B166" s="38" t="s">
        <v>275</v>
      </c>
      <c r="C166" s="37" t="s">
        <v>198</v>
      </c>
      <c r="D166" s="52" t="s">
        <v>199</v>
      </c>
      <c r="E166" s="36" t="s">
        <v>575</v>
      </c>
    </row>
    <row r="167" spans="1:5" ht="13.5" customHeight="1" x14ac:dyDescent="0.25">
      <c r="A167" s="38" t="s">
        <v>276</v>
      </c>
      <c r="B167" s="38" t="s">
        <v>527</v>
      </c>
      <c r="C167" s="37" t="s">
        <v>198</v>
      </c>
      <c r="D167" s="52" t="s">
        <v>199</v>
      </c>
      <c r="E167" s="36" t="s">
        <v>575</v>
      </c>
    </row>
    <row r="168" spans="1:5" ht="13.5" customHeight="1" x14ac:dyDescent="0.25">
      <c r="A168" s="38" t="s">
        <v>277</v>
      </c>
      <c r="B168" s="38" t="s">
        <v>528</v>
      </c>
      <c r="C168" s="37" t="s">
        <v>198</v>
      </c>
      <c r="D168" s="52" t="s">
        <v>199</v>
      </c>
      <c r="E168" s="36" t="s">
        <v>575</v>
      </c>
    </row>
    <row r="169" spans="1:5" ht="13.5" customHeight="1" x14ac:dyDescent="0.25">
      <c r="A169" s="38" t="s">
        <v>278</v>
      </c>
      <c r="B169" s="38" t="s">
        <v>529</v>
      </c>
      <c r="C169" s="37" t="s">
        <v>198</v>
      </c>
      <c r="D169" s="52" t="s">
        <v>199</v>
      </c>
      <c r="E169" s="36" t="s">
        <v>575</v>
      </c>
    </row>
    <row r="170" spans="1:5" ht="13.5" customHeight="1" x14ac:dyDescent="0.25">
      <c r="A170" s="38" t="s">
        <v>279</v>
      </c>
      <c r="B170" s="38" t="s">
        <v>530</v>
      </c>
      <c r="C170" s="37" t="s">
        <v>198</v>
      </c>
      <c r="D170" s="52" t="s">
        <v>199</v>
      </c>
      <c r="E170" s="36" t="s">
        <v>575</v>
      </c>
    </row>
    <row r="171" spans="1:5" ht="13.5" customHeight="1" x14ac:dyDescent="0.25">
      <c r="A171" s="38" t="s">
        <v>280</v>
      </c>
      <c r="B171" s="38" t="s">
        <v>281</v>
      </c>
      <c r="C171" s="37" t="s">
        <v>198</v>
      </c>
      <c r="D171" s="52" t="s">
        <v>199</v>
      </c>
      <c r="E171" s="36" t="s">
        <v>575</v>
      </c>
    </row>
    <row r="172" spans="1:5" ht="13.5" customHeight="1" x14ac:dyDescent="0.25">
      <c r="A172" s="38" t="s">
        <v>282</v>
      </c>
      <c r="B172" s="38" t="s">
        <v>283</v>
      </c>
      <c r="C172" s="37" t="s">
        <v>198</v>
      </c>
      <c r="D172" s="52" t="s">
        <v>199</v>
      </c>
      <c r="E172" s="36" t="s">
        <v>575</v>
      </c>
    </row>
    <row r="173" spans="1:5" ht="13.5" customHeight="1" x14ac:dyDescent="0.25">
      <c r="A173" s="38" t="s">
        <v>284</v>
      </c>
      <c r="B173" s="38" t="s">
        <v>285</v>
      </c>
      <c r="C173" s="37" t="s">
        <v>198</v>
      </c>
      <c r="D173" s="52" t="s">
        <v>199</v>
      </c>
      <c r="E173" s="36" t="s">
        <v>575</v>
      </c>
    </row>
    <row r="174" spans="1:5" ht="13.5" customHeight="1" x14ac:dyDescent="0.25">
      <c r="A174" s="38" t="s">
        <v>286</v>
      </c>
      <c r="B174" s="38" t="s">
        <v>287</v>
      </c>
      <c r="C174" s="37" t="s">
        <v>198</v>
      </c>
      <c r="D174" s="52" t="s">
        <v>199</v>
      </c>
      <c r="E174" s="36" t="s">
        <v>575</v>
      </c>
    </row>
    <row r="175" spans="1:5" ht="13.5" customHeight="1" x14ac:dyDescent="0.25">
      <c r="A175" s="38" t="s">
        <v>288</v>
      </c>
      <c r="B175" s="38" t="s">
        <v>289</v>
      </c>
      <c r="C175" s="37" t="s">
        <v>198</v>
      </c>
      <c r="D175" s="52" t="s">
        <v>199</v>
      </c>
      <c r="E175" s="36" t="s">
        <v>575</v>
      </c>
    </row>
    <row r="176" spans="1:5" ht="13.5" customHeight="1" x14ac:dyDescent="0.25">
      <c r="A176" s="38" t="s">
        <v>290</v>
      </c>
      <c r="B176" s="38" t="s">
        <v>531</v>
      </c>
      <c r="C176" s="37" t="s">
        <v>198</v>
      </c>
      <c r="D176" s="52" t="s">
        <v>199</v>
      </c>
      <c r="E176" s="36" t="s">
        <v>575</v>
      </c>
    </row>
    <row r="177" spans="1:5" ht="13.5" customHeight="1" x14ac:dyDescent="0.25">
      <c r="A177" s="38" t="s">
        <v>291</v>
      </c>
      <c r="B177" s="38" t="s">
        <v>532</v>
      </c>
      <c r="C177" s="37" t="s">
        <v>198</v>
      </c>
      <c r="D177" s="52" t="s">
        <v>199</v>
      </c>
      <c r="E177" s="36" t="s">
        <v>575</v>
      </c>
    </row>
    <row r="178" spans="1:5" ht="13.5" customHeight="1" x14ac:dyDescent="0.25">
      <c r="A178" s="38" t="s">
        <v>292</v>
      </c>
      <c r="B178" s="38" t="s">
        <v>293</v>
      </c>
      <c r="C178" s="37" t="s">
        <v>198</v>
      </c>
      <c r="D178" s="52" t="s">
        <v>199</v>
      </c>
      <c r="E178" s="36" t="s">
        <v>575</v>
      </c>
    </row>
    <row r="179" spans="1:5" ht="13.5" customHeight="1" x14ac:dyDescent="0.25">
      <c r="A179" s="38" t="s">
        <v>294</v>
      </c>
      <c r="B179" s="38" t="s">
        <v>533</v>
      </c>
      <c r="C179" s="37" t="s">
        <v>198</v>
      </c>
      <c r="D179" s="52" t="s">
        <v>199</v>
      </c>
      <c r="E179" s="36" t="s">
        <v>575</v>
      </c>
    </row>
    <row r="180" spans="1:5" ht="13.5" customHeight="1" x14ac:dyDescent="0.25">
      <c r="A180" s="38" t="s">
        <v>295</v>
      </c>
      <c r="B180" s="38" t="s">
        <v>534</v>
      </c>
      <c r="C180" s="37" t="s">
        <v>198</v>
      </c>
      <c r="D180" s="52" t="s">
        <v>199</v>
      </c>
      <c r="E180" s="36" t="s">
        <v>575</v>
      </c>
    </row>
    <row r="181" spans="1:5" ht="13.5" customHeight="1" x14ac:dyDescent="0.25">
      <c r="A181" s="38" t="s">
        <v>296</v>
      </c>
      <c r="B181" s="38" t="s">
        <v>297</v>
      </c>
      <c r="C181" s="37" t="s">
        <v>198</v>
      </c>
      <c r="D181" s="52" t="s">
        <v>199</v>
      </c>
      <c r="E181" s="36" t="s">
        <v>575</v>
      </c>
    </row>
    <row r="182" spans="1:5" ht="13.5" customHeight="1" x14ac:dyDescent="0.25">
      <c r="A182" s="38" t="s">
        <v>298</v>
      </c>
      <c r="B182" s="38" t="s">
        <v>535</v>
      </c>
      <c r="C182" s="37" t="s">
        <v>198</v>
      </c>
      <c r="D182" s="52" t="s">
        <v>199</v>
      </c>
      <c r="E182" s="36" t="s">
        <v>575</v>
      </c>
    </row>
    <row r="183" spans="1:5" ht="13.5" customHeight="1" x14ac:dyDescent="0.25">
      <c r="A183" s="38" t="s">
        <v>299</v>
      </c>
      <c r="B183" s="38" t="s">
        <v>300</v>
      </c>
      <c r="C183" s="37" t="s">
        <v>198</v>
      </c>
      <c r="D183" s="52" t="s">
        <v>199</v>
      </c>
      <c r="E183" s="36" t="s">
        <v>575</v>
      </c>
    </row>
    <row r="184" spans="1:5" ht="13.5" customHeight="1" x14ac:dyDescent="0.25">
      <c r="A184" s="38" t="s">
        <v>301</v>
      </c>
      <c r="B184" s="38" t="s">
        <v>302</v>
      </c>
      <c r="C184" s="37" t="s">
        <v>198</v>
      </c>
      <c r="D184" s="52" t="s">
        <v>199</v>
      </c>
      <c r="E184" s="36" t="s">
        <v>575</v>
      </c>
    </row>
    <row r="185" spans="1:5" ht="13.5" customHeight="1" x14ac:dyDescent="0.25">
      <c r="A185" s="38" t="s">
        <v>303</v>
      </c>
      <c r="B185" s="38" t="s">
        <v>304</v>
      </c>
      <c r="C185" s="37" t="s">
        <v>198</v>
      </c>
      <c r="D185" s="52" t="s">
        <v>199</v>
      </c>
      <c r="E185" s="36" t="s">
        <v>575</v>
      </c>
    </row>
    <row r="186" spans="1:5" ht="13.5" customHeight="1" x14ac:dyDescent="0.25">
      <c r="A186" s="38" t="s">
        <v>305</v>
      </c>
      <c r="B186" s="38" t="s">
        <v>306</v>
      </c>
      <c r="C186" s="37" t="s">
        <v>198</v>
      </c>
      <c r="D186" s="52" t="s">
        <v>199</v>
      </c>
      <c r="E186" s="36" t="s">
        <v>575</v>
      </c>
    </row>
    <row r="187" spans="1:5" ht="13.5" customHeight="1" x14ac:dyDescent="0.25">
      <c r="A187" s="38" t="s">
        <v>307</v>
      </c>
      <c r="B187" s="38" t="s">
        <v>536</v>
      </c>
      <c r="C187" s="37" t="s">
        <v>198</v>
      </c>
      <c r="D187" s="52" t="s">
        <v>199</v>
      </c>
      <c r="E187" s="36" t="s">
        <v>575</v>
      </c>
    </row>
    <row r="188" spans="1:5" ht="13.5" customHeight="1" x14ac:dyDescent="0.25">
      <c r="A188" s="38" t="s">
        <v>537</v>
      </c>
      <c r="B188" s="38" t="s">
        <v>538</v>
      </c>
      <c r="C188" s="37" t="s">
        <v>198</v>
      </c>
      <c r="D188" s="52" t="s">
        <v>199</v>
      </c>
      <c r="E188" s="36" t="s">
        <v>575</v>
      </c>
    </row>
    <row r="189" spans="1:5" ht="13.5" customHeight="1" x14ac:dyDescent="0.25">
      <c r="A189" s="38" t="s">
        <v>308</v>
      </c>
      <c r="B189" s="38" t="s">
        <v>309</v>
      </c>
      <c r="C189" s="37" t="s">
        <v>198</v>
      </c>
      <c r="D189" s="52" t="s">
        <v>199</v>
      </c>
      <c r="E189" s="36" t="s">
        <v>575</v>
      </c>
    </row>
    <row r="190" spans="1:5" ht="13.5" customHeight="1" x14ac:dyDescent="0.25">
      <c r="A190" s="38" t="s">
        <v>310</v>
      </c>
      <c r="B190" s="38" t="s">
        <v>311</v>
      </c>
      <c r="C190" s="37" t="s">
        <v>198</v>
      </c>
      <c r="D190" s="52" t="s">
        <v>199</v>
      </c>
      <c r="E190" s="36" t="s">
        <v>575</v>
      </c>
    </row>
    <row r="191" spans="1:5" ht="13.5" customHeight="1" x14ac:dyDescent="0.25">
      <c r="A191" s="38" t="s">
        <v>312</v>
      </c>
      <c r="B191" s="38" t="s">
        <v>539</v>
      </c>
      <c r="C191" s="37" t="s">
        <v>198</v>
      </c>
      <c r="D191" s="52" t="s">
        <v>199</v>
      </c>
      <c r="E191" s="36" t="s">
        <v>575</v>
      </c>
    </row>
    <row r="192" spans="1:5" ht="13.5" customHeight="1" x14ac:dyDescent="0.25">
      <c r="A192" s="38" t="s">
        <v>313</v>
      </c>
      <c r="B192" s="38" t="s">
        <v>314</v>
      </c>
      <c r="C192" s="37" t="s">
        <v>198</v>
      </c>
      <c r="D192" s="52" t="s">
        <v>199</v>
      </c>
      <c r="E192" s="36" t="s">
        <v>575</v>
      </c>
    </row>
    <row r="193" spans="1:5" ht="13.5" customHeight="1" x14ac:dyDescent="0.25">
      <c r="A193" s="38" t="s">
        <v>540</v>
      </c>
      <c r="B193" s="38" t="s">
        <v>541</v>
      </c>
      <c r="C193" s="37" t="s">
        <v>198</v>
      </c>
      <c r="D193" s="52" t="s">
        <v>199</v>
      </c>
      <c r="E193" s="36" t="s">
        <v>575</v>
      </c>
    </row>
    <row r="194" spans="1:5" ht="13.5" customHeight="1" x14ac:dyDescent="0.25">
      <c r="A194" s="38" t="s">
        <v>317</v>
      </c>
      <c r="B194" s="38" t="s">
        <v>318</v>
      </c>
      <c r="C194" s="37" t="s">
        <v>198</v>
      </c>
      <c r="D194" s="52" t="s">
        <v>199</v>
      </c>
      <c r="E194" s="36" t="s">
        <v>575</v>
      </c>
    </row>
    <row r="195" spans="1:5" ht="13.5" customHeight="1" x14ac:dyDescent="0.25">
      <c r="A195" s="38" t="s">
        <v>321</v>
      </c>
      <c r="B195" s="38" t="s">
        <v>542</v>
      </c>
      <c r="C195" s="37" t="s">
        <v>198</v>
      </c>
      <c r="D195" s="52" t="s">
        <v>199</v>
      </c>
      <c r="E195" s="36" t="s">
        <v>575</v>
      </c>
    </row>
    <row r="196" spans="1:5" ht="13.5" customHeight="1" x14ac:dyDescent="0.25">
      <c r="A196" s="36" t="s">
        <v>18</v>
      </c>
      <c r="B196" s="36" t="s">
        <v>19</v>
      </c>
      <c r="C196" s="37" t="s">
        <v>20</v>
      </c>
      <c r="D196" s="52" t="s">
        <v>21</v>
      </c>
      <c r="E196" s="36" t="s">
        <v>575</v>
      </c>
    </row>
    <row r="197" spans="1:5" ht="13.5" customHeight="1" x14ac:dyDescent="0.25">
      <c r="A197" s="36" t="s">
        <v>22</v>
      </c>
      <c r="B197" s="36" t="s">
        <v>23</v>
      </c>
      <c r="C197" s="37" t="s">
        <v>20</v>
      </c>
      <c r="D197" s="52" t="s">
        <v>21</v>
      </c>
      <c r="E197" s="36" t="s">
        <v>575</v>
      </c>
    </row>
    <row r="198" spans="1:5" ht="13.5" customHeight="1" x14ac:dyDescent="0.25">
      <c r="A198" s="36" t="s">
        <v>33</v>
      </c>
      <c r="B198" s="36" t="s">
        <v>34</v>
      </c>
      <c r="C198" s="37" t="s">
        <v>20</v>
      </c>
      <c r="D198" s="52" t="s">
        <v>21</v>
      </c>
      <c r="E198" s="36" t="s">
        <v>575</v>
      </c>
    </row>
    <row r="199" spans="1:5" ht="13.5" customHeight="1" x14ac:dyDescent="0.25">
      <c r="A199" s="36" t="s">
        <v>49</v>
      </c>
      <c r="B199" s="36" t="s">
        <v>50</v>
      </c>
      <c r="C199" s="37" t="s">
        <v>20</v>
      </c>
      <c r="D199" s="52" t="s">
        <v>21</v>
      </c>
      <c r="E199" s="36" t="s">
        <v>575</v>
      </c>
    </row>
    <row r="200" spans="1:5" ht="13.5" customHeight="1" x14ac:dyDescent="0.25">
      <c r="A200" s="36" t="s">
        <v>53</v>
      </c>
      <c r="B200" s="36" t="s">
        <v>54</v>
      </c>
      <c r="C200" s="37" t="s">
        <v>20</v>
      </c>
      <c r="D200" s="52" t="s">
        <v>21</v>
      </c>
      <c r="E200" s="36" t="s">
        <v>575</v>
      </c>
    </row>
    <row r="201" spans="1:5" ht="13.5" customHeight="1" x14ac:dyDescent="0.25">
      <c r="A201" s="36" t="s">
        <v>55</v>
      </c>
      <c r="B201" s="36" t="s">
        <v>56</v>
      </c>
      <c r="C201" s="37" t="s">
        <v>20</v>
      </c>
      <c r="D201" s="52" t="s">
        <v>21</v>
      </c>
      <c r="E201" s="36" t="s">
        <v>575</v>
      </c>
    </row>
    <row r="202" spans="1:5" ht="13.5" customHeight="1" x14ac:dyDescent="0.25">
      <c r="A202" s="36" t="s">
        <v>59</v>
      </c>
      <c r="B202" s="36" t="s">
        <v>60</v>
      </c>
      <c r="C202" s="37" t="s">
        <v>20</v>
      </c>
      <c r="D202" s="52" t="s">
        <v>21</v>
      </c>
      <c r="E202" s="36" t="s">
        <v>575</v>
      </c>
    </row>
    <row r="203" spans="1:5" ht="13.5" customHeight="1" x14ac:dyDescent="0.25">
      <c r="A203" s="36" t="s">
        <v>64</v>
      </c>
      <c r="B203" s="36" t="s">
        <v>65</v>
      </c>
      <c r="C203" s="37" t="s">
        <v>20</v>
      </c>
      <c r="D203" s="52" t="s">
        <v>21</v>
      </c>
      <c r="E203" s="36" t="s">
        <v>575</v>
      </c>
    </row>
    <row r="204" spans="1:5" ht="13.5" customHeight="1" x14ac:dyDescent="0.25">
      <c r="A204" s="36" t="s">
        <v>67</v>
      </c>
      <c r="B204" s="36" t="s">
        <v>479</v>
      </c>
      <c r="C204" s="37" t="s">
        <v>20</v>
      </c>
      <c r="D204" s="52" t="s">
        <v>21</v>
      </c>
      <c r="E204" s="36" t="s">
        <v>575</v>
      </c>
    </row>
    <row r="205" spans="1:5" ht="13.5" customHeight="1" x14ac:dyDescent="0.25">
      <c r="A205" s="36" t="s">
        <v>69</v>
      </c>
      <c r="B205" s="36" t="s">
        <v>70</v>
      </c>
      <c r="C205" s="37" t="s">
        <v>20</v>
      </c>
      <c r="D205" s="52" t="s">
        <v>21</v>
      </c>
      <c r="E205" s="36" t="s">
        <v>575</v>
      </c>
    </row>
    <row r="206" spans="1:5" ht="13.5" customHeight="1" x14ac:dyDescent="0.25">
      <c r="A206" s="36" t="s">
        <v>71</v>
      </c>
      <c r="B206" s="36" t="s">
        <v>72</v>
      </c>
      <c r="C206" s="37" t="s">
        <v>20</v>
      </c>
      <c r="D206" s="52" t="s">
        <v>21</v>
      </c>
      <c r="E206" s="36" t="s">
        <v>575</v>
      </c>
    </row>
    <row r="207" spans="1:5" ht="13.5" customHeight="1" x14ac:dyDescent="0.25">
      <c r="A207" s="36" t="s">
        <v>75</v>
      </c>
      <c r="B207" s="36" t="s">
        <v>481</v>
      </c>
      <c r="C207" s="37" t="s">
        <v>20</v>
      </c>
      <c r="D207" s="52" t="s">
        <v>21</v>
      </c>
      <c r="E207" s="36" t="s">
        <v>575</v>
      </c>
    </row>
    <row r="208" spans="1:5" ht="13.5" customHeight="1" x14ac:dyDescent="0.25">
      <c r="A208" s="36" t="s">
        <v>89</v>
      </c>
      <c r="B208" s="36" t="s">
        <v>90</v>
      </c>
      <c r="C208" s="37" t="s">
        <v>20</v>
      </c>
      <c r="D208" s="52" t="s">
        <v>21</v>
      </c>
      <c r="E208" s="36" t="s">
        <v>575</v>
      </c>
    </row>
    <row r="209" spans="1:5" ht="13.5" customHeight="1" x14ac:dyDescent="0.25">
      <c r="A209" s="38" t="s">
        <v>99</v>
      </c>
      <c r="B209" s="38" t="s">
        <v>487</v>
      </c>
      <c r="C209" s="37" t="s">
        <v>20</v>
      </c>
      <c r="D209" s="52" t="s">
        <v>21</v>
      </c>
      <c r="E209" s="36" t="s">
        <v>575</v>
      </c>
    </row>
    <row r="210" spans="1:5" ht="13.5" customHeight="1" x14ac:dyDescent="0.25">
      <c r="A210" s="38" t="s">
        <v>104</v>
      </c>
      <c r="B210" s="38" t="s">
        <v>105</v>
      </c>
      <c r="C210" s="37" t="s">
        <v>20</v>
      </c>
      <c r="D210" s="52" t="s">
        <v>21</v>
      </c>
      <c r="E210" s="36" t="s">
        <v>575</v>
      </c>
    </row>
    <row r="211" spans="1:5" ht="13.5" customHeight="1" x14ac:dyDescent="0.25">
      <c r="A211" s="38" t="s">
        <v>108</v>
      </c>
      <c r="B211" s="38" t="s">
        <v>109</v>
      </c>
      <c r="C211" s="37" t="s">
        <v>20</v>
      </c>
      <c r="D211" s="52" t="s">
        <v>21</v>
      </c>
      <c r="E211" s="36" t="s">
        <v>575</v>
      </c>
    </row>
    <row r="212" spans="1:5" ht="13.5" customHeight="1" x14ac:dyDescent="0.25">
      <c r="A212" s="38" t="s">
        <v>113</v>
      </c>
      <c r="B212" s="38" t="s">
        <v>489</v>
      </c>
      <c r="C212" s="37" t="s">
        <v>20</v>
      </c>
      <c r="D212" s="52" t="s">
        <v>21</v>
      </c>
      <c r="E212" s="36" t="s">
        <v>575</v>
      </c>
    </row>
    <row r="213" spans="1:5" ht="13.5" customHeight="1" x14ac:dyDescent="0.25">
      <c r="A213" s="38" t="s">
        <v>114</v>
      </c>
      <c r="B213" s="38" t="s">
        <v>115</v>
      </c>
      <c r="C213" s="37" t="s">
        <v>20</v>
      </c>
      <c r="D213" s="52" t="s">
        <v>21</v>
      </c>
      <c r="E213" s="36" t="s">
        <v>575</v>
      </c>
    </row>
    <row r="214" spans="1:5" ht="13.5" customHeight="1" x14ac:dyDescent="0.25">
      <c r="A214" s="38" t="s">
        <v>133</v>
      </c>
      <c r="B214" s="38" t="s">
        <v>134</v>
      </c>
      <c r="C214" s="37" t="s">
        <v>20</v>
      </c>
      <c r="D214" s="52" t="s">
        <v>21</v>
      </c>
      <c r="E214" s="36" t="s">
        <v>575</v>
      </c>
    </row>
    <row r="215" spans="1:5" ht="13.5" customHeight="1" x14ac:dyDescent="0.25">
      <c r="A215" s="38" t="s">
        <v>139</v>
      </c>
      <c r="B215" s="38" t="s">
        <v>495</v>
      </c>
      <c r="C215" s="37" t="s">
        <v>20</v>
      </c>
      <c r="D215" s="52" t="s">
        <v>21</v>
      </c>
      <c r="E215" s="36" t="s">
        <v>575</v>
      </c>
    </row>
    <row r="216" spans="1:5" ht="13.5" customHeight="1" x14ac:dyDescent="0.25">
      <c r="A216" s="38" t="s">
        <v>140</v>
      </c>
      <c r="B216" s="38" t="s">
        <v>141</v>
      </c>
      <c r="C216" s="37" t="s">
        <v>20</v>
      </c>
      <c r="D216" s="52" t="s">
        <v>21</v>
      </c>
      <c r="E216" s="36" t="s">
        <v>575</v>
      </c>
    </row>
    <row r="217" spans="1:5" ht="13.5" customHeight="1" x14ac:dyDescent="0.25">
      <c r="A217" s="38" t="s">
        <v>142</v>
      </c>
      <c r="B217" s="38" t="s">
        <v>143</v>
      </c>
      <c r="C217" s="37" t="s">
        <v>20</v>
      </c>
      <c r="D217" s="52" t="s">
        <v>21</v>
      </c>
      <c r="E217" s="36" t="s">
        <v>575</v>
      </c>
    </row>
    <row r="218" spans="1:5" ht="13.5" customHeight="1" x14ac:dyDescent="0.25">
      <c r="A218" s="38" t="s">
        <v>144</v>
      </c>
      <c r="B218" s="38" t="s">
        <v>496</v>
      </c>
      <c r="C218" s="37" t="s">
        <v>20</v>
      </c>
      <c r="D218" s="52" t="s">
        <v>21</v>
      </c>
      <c r="E218" s="36" t="s">
        <v>575</v>
      </c>
    </row>
    <row r="219" spans="1:5" ht="13.5" customHeight="1" x14ac:dyDescent="0.25">
      <c r="A219" s="38" t="s">
        <v>145</v>
      </c>
      <c r="B219" s="38" t="s">
        <v>146</v>
      </c>
      <c r="C219" s="37" t="s">
        <v>20</v>
      </c>
      <c r="D219" s="52" t="s">
        <v>21</v>
      </c>
      <c r="E219" s="36" t="s">
        <v>575</v>
      </c>
    </row>
    <row r="220" spans="1:5" ht="13.5" customHeight="1" x14ac:dyDescent="0.25">
      <c r="A220" s="38" t="s">
        <v>315</v>
      </c>
      <c r="B220" s="38" t="s">
        <v>316</v>
      </c>
      <c r="C220" s="37" t="s">
        <v>20</v>
      </c>
      <c r="D220" s="52" t="s">
        <v>21</v>
      </c>
      <c r="E220" s="36" t="s">
        <v>575</v>
      </c>
    </row>
    <row r="221" spans="1:5" ht="13.5" customHeight="1" x14ac:dyDescent="0.25">
      <c r="A221" s="38" t="s">
        <v>319</v>
      </c>
      <c r="B221" s="38" t="s">
        <v>320</v>
      </c>
      <c r="C221" s="37" t="s">
        <v>20</v>
      </c>
      <c r="D221" s="52" t="s">
        <v>21</v>
      </c>
      <c r="E221" s="36" t="s">
        <v>575</v>
      </c>
    </row>
    <row r="222" spans="1:5" ht="13.5" customHeight="1" x14ac:dyDescent="0.25">
      <c r="A222" s="36" t="s">
        <v>14</v>
      </c>
      <c r="B222" s="36" t="s">
        <v>15</v>
      </c>
      <c r="C222" s="37" t="s">
        <v>16</v>
      </c>
      <c r="D222" s="52" t="s">
        <v>17</v>
      </c>
      <c r="E222" s="36" t="s">
        <v>575</v>
      </c>
    </row>
    <row r="223" spans="1:5" ht="13.5" customHeight="1" x14ac:dyDescent="0.25">
      <c r="A223" s="36" t="s">
        <v>24</v>
      </c>
      <c r="B223" s="36" t="s">
        <v>466</v>
      </c>
      <c r="C223" s="37" t="s">
        <v>16</v>
      </c>
      <c r="D223" s="52" t="s">
        <v>17</v>
      </c>
      <c r="E223" s="36" t="s">
        <v>575</v>
      </c>
    </row>
    <row r="224" spans="1:5" ht="13.5" customHeight="1" x14ac:dyDescent="0.25">
      <c r="A224" s="36" t="s">
        <v>25</v>
      </c>
      <c r="B224" s="36" t="s">
        <v>26</v>
      </c>
      <c r="C224" s="37" t="s">
        <v>16</v>
      </c>
      <c r="D224" s="52" t="s">
        <v>17</v>
      </c>
      <c r="E224" s="36" t="s">
        <v>575</v>
      </c>
    </row>
    <row r="225" spans="1:5" ht="13.5" customHeight="1" x14ac:dyDescent="0.25">
      <c r="A225" s="36" t="s">
        <v>27</v>
      </c>
      <c r="B225" s="36" t="s">
        <v>28</v>
      </c>
      <c r="C225" s="37" t="s">
        <v>16</v>
      </c>
      <c r="D225" s="52" t="s">
        <v>17</v>
      </c>
      <c r="E225" s="36" t="s">
        <v>575</v>
      </c>
    </row>
    <row r="226" spans="1:5" ht="13.5" customHeight="1" x14ac:dyDescent="0.25">
      <c r="A226" s="36" t="s">
        <v>29</v>
      </c>
      <c r="B226" s="36" t="s">
        <v>30</v>
      </c>
      <c r="C226" s="37" t="s">
        <v>16</v>
      </c>
      <c r="D226" s="52" t="s">
        <v>17</v>
      </c>
      <c r="E226" s="36" t="s">
        <v>575</v>
      </c>
    </row>
    <row r="227" spans="1:5" ht="13.5" customHeight="1" x14ac:dyDescent="0.25">
      <c r="A227" s="36" t="s">
        <v>31</v>
      </c>
      <c r="B227" s="36" t="s">
        <v>467</v>
      </c>
      <c r="C227" s="37" t="s">
        <v>16</v>
      </c>
      <c r="D227" s="52" t="s">
        <v>17</v>
      </c>
      <c r="E227" s="36" t="s">
        <v>575</v>
      </c>
    </row>
    <row r="228" spans="1:5" ht="13.5" customHeight="1" x14ac:dyDescent="0.25">
      <c r="A228" s="36" t="s">
        <v>32</v>
      </c>
      <c r="B228" s="36" t="s">
        <v>468</v>
      </c>
      <c r="C228" s="37" t="s">
        <v>16</v>
      </c>
      <c r="D228" s="52" t="s">
        <v>17</v>
      </c>
      <c r="E228" s="36" t="s">
        <v>575</v>
      </c>
    </row>
    <row r="229" spans="1:5" ht="13.5" customHeight="1" x14ac:dyDescent="0.25">
      <c r="A229" s="36" t="s">
        <v>35</v>
      </c>
      <c r="B229" s="36" t="s">
        <v>469</v>
      </c>
      <c r="C229" s="37" t="s">
        <v>16</v>
      </c>
      <c r="D229" s="52" t="s">
        <v>17</v>
      </c>
      <c r="E229" s="36" t="s">
        <v>575</v>
      </c>
    </row>
    <row r="230" spans="1:5" ht="13.5" customHeight="1" x14ac:dyDescent="0.25">
      <c r="A230" s="36" t="s">
        <v>36</v>
      </c>
      <c r="B230" s="36" t="s">
        <v>470</v>
      </c>
      <c r="C230" s="37" t="s">
        <v>16</v>
      </c>
      <c r="D230" s="52" t="s">
        <v>17</v>
      </c>
      <c r="E230" s="36" t="s">
        <v>575</v>
      </c>
    </row>
    <row r="231" spans="1:5" ht="13.5" customHeight="1" x14ac:dyDescent="0.25">
      <c r="A231" s="36" t="s">
        <v>37</v>
      </c>
      <c r="B231" s="36" t="s">
        <v>38</v>
      </c>
      <c r="C231" s="37" t="s">
        <v>16</v>
      </c>
      <c r="D231" s="52" t="s">
        <v>17</v>
      </c>
      <c r="E231" s="36" t="s">
        <v>575</v>
      </c>
    </row>
    <row r="232" spans="1:5" ht="13.5" customHeight="1" x14ac:dyDescent="0.25">
      <c r="A232" s="36" t="s">
        <v>39</v>
      </c>
      <c r="B232" s="36" t="s">
        <v>40</v>
      </c>
      <c r="C232" s="37" t="s">
        <v>16</v>
      </c>
      <c r="D232" s="52" t="s">
        <v>17</v>
      </c>
      <c r="E232" s="36" t="s">
        <v>575</v>
      </c>
    </row>
    <row r="233" spans="1:5" ht="13.5" customHeight="1" x14ac:dyDescent="0.25">
      <c r="A233" s="36" t="s">
        <v>41</v>
      </c>
      <c r="B233" s="36" t="s">
        <v>42</v>
      </c>
      <c r="C233" s="37" t="s">
        <v>16</v>
      </c>
      <c r="D233" s="52" t="s">
        <v>17</v>
      </c>
      <c r="E233" s="36" t="s">
        <v>575</v>
      </c>
    </row>
    <row r="234" spans="1:5" ht="13.5" customHeight="1" x14ac:dyDescent="0.25">
      <c r="A234" s="36" t="s">
        <v>43</v>
      </c>
      <c r="B234" s="36" t="s">
        <v>471</v>
      </c>
      <c r="C234" s="37" t="s">
        <v>16</v>
      </c>
      <c r="D234" s="52" t="s">
        <v>17</v>
      </c>
      <c r="E234" s="36" t="s">
        <v>575</v>
      </c>
    </row>
    <row r="235" spans="1:5" ht="13.5" customHeight="1" x14ac:dyDescent="0.25">
      <c r="A235" s="36" t="s">
        <v>44</v>
      </c>
      <c r="B235" s="36" t="s">
        <v>472</v>
      </c>
      <c r="C235" s="37" t="s">
        <v>16</v>
      </c>
      <c r="D235" s="52" t="s">
        <v>17</v>
      </c>
      <c r="E235" s="36" t="s">
        <v>575</v>
      </c>
    </row>
    <row r="236" spans="1:5" ht="13.5" customHeight="1" x14ac:dyDescent="0.25">
      <c r="A236" s="36" t="s">
        <v>45</v>
      </c>
      <c r="B236" s="36" t="s">
        <v>473</v>
      </c>
      <c r="C236" s="37" t="s">
        <v>16</v>
      </c>
      <c r="D236" s="52" t="s">
        <v>17</v>
      </c>
      <c r="E236" s="36" t="s">
        <v>575</v>
      </c>
    </row>
    <row r="237" spans="1:5" ht="13.5" customHeight="1" x14ac:dyDescent="0.25">
      <c r="A237" s="36" t="s">
        <v>46</v>
      </c>
      <c r="B237" s="36" t="s">
        <v>474</v>
      </c>
      <c r="C237" s="37" t="s">
        <v>16</v>
      </c>
      <c r="D237" s="52" t="s">
        <v>17</v>
      </c>
      <c r="E237" s="36" t="s">
        <v>575</v>
      </c>
    </row>
    <row r="238" spans="1:5" ht="13.5" customHeight="1" x14ac:dyDescent="0.25">
      <c r="A238" s="36" t="s">
        <v>47</v>
      </c>
      <c r="B238" s="36" t="s">
        <v>48</v>
      </c>
      <c r="C238" s="37" t="s">
        <v>16</v>
      </c>
      <c r="D238" s="52" t="s">
        <v>17</v>
      </c>
      <c r="E238" s="36" t="s">
        <v>575</v>
      </c>
    </row>
    <row r="239" spans="1:5" ht="13.5" customHeight="1" x14ac:dyDescent="0.25">
      <c r="A239" s="36" t="s">
        <v>51</v>
      </c>
      <c r="B239" s="36" t="s">
        <v>52</v>
      </c>
      <c r="C239" s="37" t="s">
        <v>16</v>
      </c>
      <c r="D239" s="52" t="s">
        <v>17</v>
      </c>
      <c r="E239" s="36" t="s">
        <v>575</v>
      </c>
    </row>
    <row r="240" spans="1:5" ht="13.5" customHeight="1" x14ac:dyDescent="0.25">
      <c r="A240" s="36" t="s">
        <v>57</v>
      </c>
      <c r="B240" s="36" t="s">
        <v>58</v>
      </c>
      <c r="C240" s="37" t="s">
        <v>16</v>
      </c>
      <c r="D240" s="52" t="s">
        <v>17</v>
      </c>
      <c r="E240" s="36" t="s">
        <v>575</v>
      </c>
    </row>
    <row r="241" spans="1:5" ht="13.5" customHeight="1" x14ac:dyDescent="0.25">
      <c r="A241" s="36" t="s">
        <v>61</v>
      </c>
      <c r="B241" s="36" t="s">
        <v>475</v>
      </c>
      <c r="C241" s="37" t="s">
        <v>16</v>
      </c>
      <c r="D241" s="52" t="s">
        <v>17</v>
      </c>
      <c r="E241" s="36" t="s">
        <v>575</v>
      </c>
    </row>
    <row r="242" spans="1:5" ht="13.5" customHeight="1" x14ac:dyDescent="0.25">
      <c r="A242" s="36" t="s">
        <v>62</v>
      </c>
      <c r="B242" s="36" t="s">
        <v>476</v>
      </c>
      <c r="C242" s="37" t="s">
        <v>16</v>
      </c>
      <c r="D242" s="52" t="s">
        <v>17</v>
      </c>
      <c r="E242" s="36" t="s">
        <v>575</v>
      </c>
    </row>
    <row r="243" spans="1:5" ht="13.5" customHeight="1" x14ac:dyDescent="0.25">
      <c r="A243" s="36" t="s">
        <v>63</v>
      </c>
      <c r="B243" s="36" t="s">
        <v>477</v>
      </c>
      <c r="C243" s="37" t="s">
        <v>16</v>
      </c>
      <c r="D243" s="52" t="s">
        <v>17</v>
      </c>
      <c r="E243" s="36" t="s">
        <v>575</v>
      </c>
    </row>
    <row r="244" spans="1:5" ht="13.5" customHeight="1" x14ac:dyDescent="0.25">
      <c r="A244" s="36" t="s">
        <v>66</v>
      </c>
      <c r="B244" s="36" t="s">
        <v>478</v>
      </c>
      <c r="C244" s="37" t="s">
        <v>16</v>
      </c>
      <c r="D244" s="52" t="s">
        <v>17</v>
      </c>
      <c r="E244" s="36" t="s">
        <v>575</v>
      </c>
    </row>
    <row r="245" spans="1:5" ht="13.5" customHeight="1" x14ac:dyDescent="0.25">
      <c r="A245" s="36" t="s">
        <v>68</v>
      </c>
      <c r="B245" s="36" t="s">
        <v>480</v>
      </c>
      <c r="C245" s="37" t="s">
        <v>16</v>
      </c>
      <c r="D245" s="52" t="s">
        <v>17</v>
      </c>
      <c r="E245" s="36" t="s">
        <v>575</v>
      </c>
    </row>
    <row r="246" spans="1:5" ht="13.5" customHeight="1" x14ac:dyDescent="0.25">
      <c r="A246" s="36" t="s">
        <v>73</v>
      </c>
      <c r="B246" s="36" t="s">
        <v>74</v>
      </c>
      <c r="C246" s="37" t="s">
        <v>16</v>
      </c>
      <c r="D246" s="52" t="s">
        <v>17</v>
      </c>
      <c r="E246" s="36" t="s">
        <v>575</v>
      </c>
    </row>
    <row r="247" spans="1:5" ht="13.5" customHeight="1" x14ac:dyDescent="0.25">
      <c r="A247" s="36" t="s">
        <v>76</v>
      </c>
      <c r="B247" s="36" t="s">
        <v>77</v>
      </c>
      <c r="C247" s="37" t="s">
        <v>16</v>
      </c>
      <c r="D247" s="52" t="s">
        <v>17</v>
      </c>
      <c r="E247" s="36" t="s">
        <v>575</v>
      </c>
    </row>
    <row r="248" spans="1:5" ht="13.5" customHeight="1" x14ac:dyDescent="0.25">
      <c r="A248" s="36" t="s">
        <v>78</v>
      </c>
      <c r="B248" s="36" t="s">
        <v>482</v>
      </c>
      <c r="C248" s="37" t="s">
        <v>16</v>
      </c>
      <c r="D248" s="52" t="s">
        <v>17</v>
      </c>
      <c r="E248" s="36" t="s">
        <v>575</v>
      </c>
    </row>
    <row r="249" spans="1:5" ht="13.5" customHeight="1" x14ac:dyDescent="0.25">
      <c r="A249" s="36" t="s">
        <v>79</v>
      </c>
      <c r="B249" s="36" t="s">
        <v>483</v>
      </c>
      <c r="C249" s="37" t="s">
        <v>16</v>
      </c>
      <c r="D249" s="52" t="s">
        <v>17</v>
      </c>
      <c r="E249" s="36" t="s">
        <v>575</v>
      </c>
    </row>
    <row r="250" spans="1:5" ht="13.5" customHeight="1" x14ac:dyDescent="0.25">
      <c r="A250" s="36" t="s">
        <v>80</v>
      </c>
      <c r="B250" s="36" t="s">
        <v>81</v>
      </c>
      <c r="C250" s="37" t="s">
        <v>16</v>
      </c>
      <c r="D250" s="52" t="s">
        <v>17</v>
      </c>
      <c r="E250" s="36" t="s">
        <v>575</v>
      </c>
    </row>
    <row r="251" spans="1:5" ht="13.5" customHeight="1" x14ac:dyDescent="0.25">
      <c r="A251" s="36" t="s">
        <v>82</v>
      </c>
      <c r="B251" s="36" t="s">
        <v>83</v>
      </c>
      <c r="C251" s="37" t="s">
        <v>16</v>
      </c>
      <c r="D251" s="52" t="s">
        <v>17</v>
      </c>
      <c r="E251" s="36" t="s">
        <v>575</v>
      </c>
    </row>
    <row r="252" spans="1:5" ht="13.5" customHeight="1" x14ac:dyDescent="0.25">
      <c r="A252" s="36" t="s">
        <v>84</v>
      </c>
      <c r="B252" s="36" t="s">
        <v>484</v>
      </c>
      <c r="C252" s="37" t="s">
        <v>16</v>
      </c>
      <c r="D252" s="52" t="s">
        <v>17</v>
      </c>
      <c r="E252" s="36" t="s">
        <v>575</v>
      </c>
    </row>
    <row r="253" spans="1:5" ht="13.5" customHeight="1" x14ac:dyDescent="0.25">
      <c r="A253" s="36" t="s">
        <v>85</v>
      </c>
      <c r="B253" s="36" t="s">
        <v>86</v>
      </c>
      <c r="C253" s="37" t="s">
        <v>16</v>
      </c>
      <c r="D253" s="52" t="s">
        <v>17</v>
      </c>
      <c r="E253" s="36" t="s">
        <v>575</v>
      </c>
    </row>
    <row r="254" spans="1:5" ht="13.5" customHeight="1" x14ac:dyDescent="0.25">
      <c r="A254" s="36" t="s">
        <v>87</v>
      </c>
      <c r="B254" s="36" t="s">
        <v>88</v>
      </c>
      <c r="C254" s="37" t="s">
        <v>16</v>
      </c>
      <c r="D254" s="52" t="s">
        <v>17</v>
      </c>
      <c r="E254" s="36" t="s">
        <v>575</v>
      </c>
    </row>
    <row r="255" spans="1:5" ht="13.5" customHeight="1" x14ac:dyDescent="0.25">
      <c r="A255" s="36" t="s">
        <v>91</v>
      </c>
      <c r="B255" s="36" t="s">
        <v>92</v>
      </c>
      <c r="C255" s="37" t="s">
        <v>16</v>
      </c>
      <c r="D255" s="52" t="s">
        <v>17</v>
      </c>
      <c r="E255" s="36" t="s">
        <v>575</v>
      </c>
    </row>
    <row r="256" spans="1:5" ht="13.5" customHeight="1" x14ac:dyDescent="0.25">
      <c r="A256" s="36" t="s">
        <v>93</v>
      </c>
      <c r="B256" s="36" t="s">
        <v>485</v>
      </c>
      <c r="C256" s="37" t="s">
        <v>16</v>
      </c>
      <c r="D256" s="52" t="s">
        <v>17</v>
      </c>
      <c r="E256" s="36" t="s">
        <v>575</v>
      </c>
    </row>
    <row r="257" spans="1:5" ht="13.5" customHeight="1" x14ac:dyDescent="0.25">
      <c r="A257" s="36" t="s">
        <v>94</v>
      </c>
      <c r="B257" s="36" t="s">
        <v>95</v>
      </c>
      <c r="C257" s="37" t="s">
        <v>16</v>
      </c>
      <c r="D257" s="52" t="s">
        <v>17</v>
      </c>
      <c r="E257" s="36" t="s">
        <v>575</v>
      </c>
    </row>
    <row r="258" spans="1:5" ht="13.5" customHeight="1" x14ac:dyDescent="0.25">
      <c r="A258" s="36" t="s">
        <v>96</v>
      </c>
      <c r="B258" s="36" t="s">
        <v>97</v>
      </c>
      <c r="C258" s="37" t="s">
        <v>16</v>
      </c>
      <c r="D258" s="52" t="s">
        <v>17</v>
      </c>
      <c r="E258" s="36" t="s">
        <v>575</v>
      </c>
    </row>
    <row r="259" spans="1:5" ht="13.5" customHeight="1" x14ac:dyDescent="0.25">
      <c r="A259" s="38" t="s">
        <v>98</v>
      </c>
      <c r="B259" s="38" t="s">
        <v>486</v>
      </c>
      <c r="C259" s="37" t="s">
        <v>16</v>
      </c>
      <c r="D259" s="52" t="s">
        <v>17</v>
      </c>
      <c r="E259" s="36" t="s">
        <v>575</v>
      </c>
    </row>
    <row r="260" spans="1:5" ht="13.5" customHeight="1" x14ac:dyDescent="0.25">
      <c r="A260" s="38" t="s">
        <v>100</v>
      </c>
      <c r="B260" s="38" t="s">
        <v>101</v>
      </c>
      <c r="C260" s="37" t="s">
        <v>16</v>
      </c>
      <c r="D260" s="52" t="s">
        <v>17</v>
      </c>
      <c r="E260" s="36" t="s">
        <v>575</v>
      </c>
    </row>
    <row r="261" spans="1:5" ht="13.5" customHeight="1" x14ac:dyDescent="0.25">
      <c r="A261" s="38" t="s">
        <v>102</v>
      </c>
      <c r="B261" s="38" t="s">
        <v>103</v>
      </c>
      <c r="C261" s="37" t="s">
        <v>16</v>
      </c>
      <c r="D261" s="52" t="s">
        <v>17</v>
      </c>
      <c r="E261" s="36" t="s">
        <v>575</v>
      </c>
    </row>
    <row r="262" spans="1:5" ht="13.5" customHeight="1" x14ac:dyDescent="0.25">
      <c r="A262" s="38" t="s">
        <v>106</v>
      </c>
      <c r="B262" s="38" t="s">
        <v>107</v>
      </c>
      <c r="C262" s="37" t="s">
        <v>16</v>
      </c>
      <c r="D262" s="52" t="s">
        <v>17</v>
      </c>
      <c r="E262" s="36" t="s">
        <v>575</v>
      </c>
    </row>
    <row r="263" spans="1:5" ht="13.5" customHeight="1" x14ac:dyDescent="0.25">
      <c r="A263" s="38" t="s">
        <v>110</v>
      </c>
      <c r="B263" s="38" t="s">
        <v>111</v>
      </c>
      <c r="C263" s="37" t="s">
        <v>16</v>
      </c>
      <c r="D263" s="52" t="s">
        <v>17</v>
      </c>
      <c r="E263" s="36" t="s">
        <v>575</v>
      </c>
    </row>
    <row r="264" spans="1:5" ht="13.5" customHeight="1" x14ac:dyDescent="0.25">
      <c r="A264" s="38" t="s">
        <v>112</v>
      </c>
      <c r="B264" s="38" t="s">
        <v>488</v>
      </c>
      <c r="C264" s="37" t="s">
        <v>16</v>
      </c>
      <c r="D264" s="52" t="s">
        <v>17</v>
      </c>
      <c r="E264" s="36" t="s">
        <v>575</v>
      </c>
    </row>
    <row r="265" spans="1:5" ht="13.5" customHeight="1" x14ac:dyDescent="0.25">
      <c r="A265" s="38" t="s">
        <v>116</v>
      </c>
      <c r="B265" s="38" t="s">
        <v>490</v>
      </c>
      <c r="C265" s="37" t="s">
        <v>16</v>
      </c>
      <c r="D265" s="52" t="s">
        <v>17</v>
      </c>
      <c r="E265" s="36" t="s">
        <v>575</v>
      </c>
    </row>
    <row r="266" spans="1:5" ht="13.5" customHeight="1" x14ac:dyDescent="0.25">
      <c r="A266" s="38" t="s">
        <v>117</v>
      </c>
      <c r="B266" s="38" t="s">
        <v>118</v>
      </c>
      <c r="C266" s="37" t="s">
        <v>16</v>
      </c>
      <c r="D266" s="52" t="s">
        <v>17</v>
      </c>
      <c r="E266" s="36" t="s">
        <v>575</v>
      </c>
    </row>
    <row r="267" spans="1:5" ht="13.5" customHeight="1" x14ac:dyDescent="0.25">
      <c r="A267" s="38" t="s">
        <v>119</v>
      </c>
      <c r="B267" s="38" t="s">
        <v>120</v>
      </c>
      <c r="C267" s="37" t="s">
        <v>16</v>
      </c>
      <c r="D267" s="52" t="s">
        <v>17</v>
      </c>
      <c r="E267" s="36" t="s">
        <v>575</v>
      </c>
    </row>
    <row r="268" spans="1:5" ht="13.5" customHeight="1" x14ac:dyDescent="0.25">
      <c r="A268" s="38" t="s">
        <v>121</v>
      </c>
      <c r="B268" s="38" t="s">
        <v>122</v>
      </c>
      <c r="C268" s="37" t="s">
        <v>16</v>
      </c>
      <c r="D268" s="52" t="s">
        <v>17</v>
      </c>
      <c r="E268" s="36" t="s">
        <v>575</v>
      </c>
    </row>
    <row r="269" spans="1:5" ht="13.5" customHeight="1" x14ac:dyDescent="0.25">
      <c r="A269" s="38" t="s">
        <v>123</v>
      </c>
      <c r="B269" s="38" t="s">
        <v>491</v>
      </c>
      <c r="C269" s="37" t="s">
        <v>16</v>
      </c>
      <c r="D269" s="52" t="s">
        <v>17</v>
      </c>
      <c r="E269" s="36" t="s">
        <v>575</v>
      </c>
    </row>
    <row r="270" spans="1:5" ht="13.5" customHeight="1" x14ac:dyDescent="0.25">
      <c r="A270" s="38" t="s">
        <v>124</v>
      </c>
      <c r="B270" s="38" t="s">
        <v>125</v>
      </c>
      <c r="C270" s="37" t="s">
        <v>16</v>
      </c>
      <c r="D270" s="52" t="s">
        <v>17</v>
      </c>
      <c r="E270" s="36" t="s">
        <v>575</v>
      </c>
    </row>
    <row r="271" spans="1:5" ht="13.5" customHeight="1" x14ac:dyDescent="0.25">
      <c r="A271" s="38" t="s">
        <v>126</v>
      </c>
      <c r="B271" s="38" t="s">
        <v>492</v>
      </c>
      <c r="C271" s="37" t="s">
        <v>16</v>
      </c>
      <c r="D271" s="52" t="s">
        <v>17</v>
      </c>
      <c r="E271" s="36" t="s">
        <v>575</v>
      </c>
    </row>
    <row r="272" spans="1:5" ht="13.5" customHeight="1" x14ac:dyDescent="0.25">
      <c r="A272" s="38" t="s">
        <v>127</v>
      </c>
      <c r="B272" s="38" t="s">
        <v>128</v>
      </c>
      <c r="C272" s="37" t="s">
        <v>16</v>
      </c>
      <c r="D272" s="52" t="s">
        <v>17</v>
      </c>
      <c r="E272" s="36" t="s">
        <v>575</v>
      </c>
    </row>
    <row r="273" spans="1:5" ht="13.5" customHeight="1" x14ac:dyDescent="0.25">
      <c r="A273" s="38" t="s">
        <v>129</v>
      </c>
      <c r="B273" s="38" t="s">
        <v>130</v>
      </c>
      <c r="C273" s="37" t="s">
        <v>16</v>
      </c>
      <c r="D273" s="52" t="s">
        <v>17</v>
      </c>
      <c r="E273" s="36" t="s">
        <v>575</v>
      </c>
    </row>
    <row r="274" spans="1:5" ht="13.5" customHeight="1" x14ac:dyDescent="0.25">
      <c r="A274" s="38" t="s">
        <v>131</v>
      </c>
      <c r="B274" s="38" t="s">
        <v>132</v>
      </c>
      <c r="C274" s="37" t="s">
        <v>16</v>
      </c>
      <c r="D274" s="52" t="s">
        <v>17</v>
      </c>
      <c r="E274" s="36" t="s">
        <v>575</v>
      </c>
    </row>
    <row r="275" spans="1:5" ht="13.5" customHeight="1" x14ac:dyDescent="0.25">
      <c r="A275" s="38" t="s">
        <v>135</v>
      </c>
      <c r="B275" s="38" t="s">
        <v>136</v>
      </c>
      <c r="C275" s="37" t="s">
        <v>16</v>
      </c>
      <c r="D275" s="52" t="s">
        <v>17</v>
      </c>
      <c r="E275" s="36" t="s">
        <v>575</v>
      </c>
    </row>
    <row r="276" spans="1:5" ht="13.5" customHeight="1" x14ac:dyDescent="0.25">
      <c r="A276" s="38" t="s">
        <v>137</v>
      </c>
      <c r="B276" s="38" t="s">
        <v>493</v>
      </c>
      <c r="C276" s="37" t="s">
        <v>16</v>
      </c>
      <c r="D276" s="52" t="s">
        <v>17</v>
      </c>
      <c r="E276" s="36" t="s">
        <v>575</v>
      </c>
    </row>
    <row r="277" spans="1:5" ht="13.5" customHeight="1" x14ac:dyDescent="0.25">
      <c r="A277" s="38" t="s">
        <v>138</v>
      </c>
      <c r="B277" s="38" t="s">
        <v>494</v>
      </c>
      <c r="C277" s="37" t="s">
        <v>16</v>
      </c>
      <c r="D277" s="52" t="s">
        <v>17</v>
      </c>
      <c r="E277" s="36" t="s">
        <v>575</v>
      </c>
    </row>
    <row r="278" spans="1:5" ht="13.5" customHeight="1" x14ac:dyDescent="0.25">
      <c r="A278" s="38" t="s">
        <v>781</v>
      </c>
      <c r="B278" s="38" t="s">
        <v>780</v>
      </c>
      <c r="C278" s="37"/>
      <c r="D278" s="52" t="s">
        <v>782</v>
      </c>
      <c r="E278" s="36" t="s">
        <v>575</v>
      </c>
    </row>
  </sheetData>
  <autoFilter ref="A1:E277" xr:uid="{00000000-0009-0000-0000-000003000000}"/>
  <sortState xmlns:xlrd2="http://schemas.microsoft.com/office/spreadsheetml/2017/richdata2" ref="A2:E277">
    <sortCondition ref="D2:D277"/>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49"/>
  <sheetViews>
    <sheetView workbookViewId="0">
      <pane ySplit="1" topLeftCell="A2" activePane="bottomLeft" state="frozen"/>
      <selection activeCell="A158" sqref="A158"/>
      <selection pane="bottomLeft" activeCell="P1" sqref="P1:P1048576"/>
    </sheetView>
  </sheetViews>
  <sheetFormatPr defaultRowHeight="11.25" x14ac:dyDescent="0.2"/>
  <cols>
    <col min="1" max="1" width="10.140625" style="4" bestFit="1" customWidth="1"/>
    <col min="2" max="2" width="9.5703125" style="4" bestFit="1" customWidth="1"/>
    <col min="3" max="3" width="59.28515625" style="4" bestFit="1" customWidth="1"/>
    <col min="4" max="4" width="10.28515625" style="4" bestFit="1" customWidth="1"/>
    <col min="5" max="5" width="57.85546875" style="4" bestFit="1" customWidth="1"/>
    <col min="6" max="6" width="41.140625" style="4" bestFit="1" customWidth="1"/>
    <col min="7" max="7" width="30" style="4" bestFit="1" customWidth="1"/>
    <col min="8" max="8" width="23.85546875" style="4" bestFit="1" customWidth="1"/>
    <col min="9" max="9" width="21.140625" style="4" bestFit="1" customWidth="1"/>
    <col min="10" max="10" width="32.7109375" style="4" bestFit="1" customWidth="1"/>
    <col min="11" max="11" width="19.42578125" style="4" bestFit="1" customWidth="1"/>
    <col min="12" max="12" width="20.28515625" style="4" bestFit="1" customWidth="1"/>
    <col min="13" max="13" width="33.5703125" style="4" bestFit="1" customWidth="1"/>
    <col min="14" max="14" width="29.42578125" style="4" bestFit="1" customWidth="1"/>
    <col min="15" max="15" width="37.28515625" style="4" customWidth="1"/>
    <col min="16" max="16" width="35.28515625" style="4" bestFit="1" customWidth="1"/>
    <col min="17" max="17" width="34.7109375" style="4" bestFit="1" customWidth="1"/>
    <col min="18" max="16384" width="9.140625" style="4"/>
  </cols>
  <sheetData>
    <row r="1" spans="1:17" s="2" customFormat="1" x14ac:dyDescent="0.2">
      <c r="A1" s="2" t="s">
        <v>403</v>
      </c>
      <c r="B1" s="2" t="s">
        <v>368</v>
      </c>
      <c r="C1" s="2" t="s">
        <v>8</v>
      </c>
      <c r="D1" s="2" t="s">
        <v>369</v>
      </c>
      <c r="E1" s="2" t="s">
        <v>768</v>
      </c>
      <c r="F1" s="2" t="s">
        <v>392</v>
      </c>
      <c r="G1" s="2" t="s">
        <v>451</v>
      </c>
      <c r="H1" s="2" t="s">
        <v>375</v>
      </c>
      <c r="I1" s="2" t="s">
        <v>377</v>
      </c>
      <c r="J1" s="2" t="s">
        <v>767</v>
      </c>
      <c r="K1" s="2" t="s">
        <v>379</v>
      </c>
      <c r="L1" s="2" t="s">
        <v>452</v>
      </c>
      <c r="M1" s="2" t="s">
        <v>393</v>
      </c>
      <c r="N1" s="2" t="s">
        <v>453</v>
      </c>
      <c r="O1" s="2" t="s">
        <v>380</v>
      </c>
      <c r="P1" s="2" t="s">
        <v>454</v>
      </c>
      <c r="Q1" s="2" t="s">
        <v>455</v>
      </c>
    </row>
    <row r="2" spans="1:17" x14ac:dyDescent="0.2">
      <c r="A2" s="4" t="s">
        <v>415</v>
      </c>
      <c r="B2" s="3">
        <v>41730</v>
      </c>
      <c r="C2" s="4" t="s">
        <v>768</v>
      </c>
      <c r="D2" s="4">
        <v>9.8000000000000007</v>
      </c>
      <c r="E2" s="40" t="s">
        <v>328</v>
      </c>
      <c r="F2" s="4" t="s">
        <v>330</v>
      </c>
      <c r="G2" s="40" t="s">
        <v>334</v>
      </c>
      <c r="H2" s="4" t="s">
        <v>402</v>
      </c>
      <c r="I2" s="4" t="s">
        <v>335</v>
      </c>
      <c r="J2" s="4" t="s">
        <v>770</v>
      </c>
      <c r="K2" s="4" t="s">
        <v>341</v>
      </c>
      <c r="L2" s="4" t="s">
        <v>342</v>
      </c>
      <c r="M2" s="4" t="s">
        <v>343</v>
      </c>
      <c r="N2" s="4" t="s">
        <v>346</v>
      </c>
      <c r="O2" s="4" t="s">
        <v>347</v>
      </c>
      <c r="P2" s="4" t="s">
        <v>352</v>
      </c>
      <c r="Q2" s="4" t="s">
        <v>353</v>
      </c>
    </row>
    <row r="3" spans="1:17" x14ac:dyDescent="0.2">
      <c r="A3" s="4" t="s">
        <v>416</v>
      </c>
      <c r="B3" s="3">
        <v>41760</v>
      </c>
      <c r="C3" s="32" t="s">
        <v>392</v>
      </c>
      <c r="D3" s="4">
        <v>15.02</v>
      </c>
      <c r="E3" s="40" t="s">
        <v>329</v>
      </c>
      <c r="F3" s="4" t="s">
        <v>331</v>
      </c>
      <c r="G3" s="4" t="s">
        <v>548</v>
      </c>
      <c r="H3" s="4" t="s">
        <v>450</v>
      </c>
      <c r="I3" s="40" t="s">
        <v>449</v>
      </c>
      <c r="J3" s="39" t="s">
        <v>771</v>
      </c>
      <c r="M3" s="4" t="s">
        <v>344</v>
      </c>
      <c r="O3" s="4" t="s">
        <v>348</v>
      </c>
    </row>
    <row r="4" spans="1:17" x14ac:dyDescent="0.2">
      <c r="A4" s="4" t="s">
        <v>417</v>
      </c>
      <c r="B4" s="3">
        <v>41791</v>
      </c>
      <c r="C4" s="32" t="s">
        <v>451</v>
      </c>
      <c r="E4" s="39" t="s">
        <v>544</v>
      </c>
      <c r="F4" s="40" t="s">
        <v>332</v>
      </c>
      <c r="I4" s="4" t="s">
        <v>336</v>
      </c>
      <c r="J4" s="39" t="s">
        <v>772</v>
      </c>
      <c r="M4" s="4" t="s">
        <v>345</v>
      </c>
      <c r="O4" s="4" t="s">
        <v>349</v>
      </c>
    </row>
    <row r="5" spans="1:17" x14ac:dyDescent="0.2">
      <c r="A5" s="4" t="s">
        <v>418</v>
      </c>
      <c r="B5" s="3">
        <v>41821</v>
      </c>
      <c r="C5" s="32" t="s">
        <v>375</v>
      </c>
      <c r="E5" s="39" t="s">
        <v>545</v>
      </c>
      <c r="F5" s="4" t="s">
        <v>333</v>
      </c>
      <c r="I5" s="4" t="s">
        <v>337</v>
      </c>
      <c r="J5" s="39" t="s">
        <v>773</v>
      </c>
      <c r="O5" s="4" t="s">
        <v>350</v>
      </c>
    </row>
    <row r="6" spans="1:17" x14ac:dyDescent="0.2">
      <c r="A6" s="4" t="s">
        <v>404</v>
      </c>
      <c r="B6" s="3">
        <v>41852</v>
      </c>
      <c r="C6" s="32" t="s">
        <v>377</v>
      </c>
      <c r="E6" s="39" t="s">
        <v>546</v>
      </c>
      <c r="I6" s="4" t="s">
        <v>338</v>
      </c>
      <c r="J6" s="39" t="s">
        <v>774</v>
      </c>
      <c r="O6" s="4" t="s">
        <v>351</v>
      </c>
    </row>
    <row r="7" spans="1:17" x14ac:dyDescent="0.2">
      <c r="A7" s="4" t="s">
        <v>405</v>
      </c>
      <c r="B7" s="3">
        <v>41883</v>
      </c>
      <c r="C7" s="32" t="s">
        <v>767</v>
      </c>
      <c r="E7" s="39" t="s">
        <v>547</v>
      </c>
      <c r="J7" s="39" t="s">
        <v>775</v>
      </c>
      <c r="O7" s="39" t="s">
        <v>543</v>
      </c>
    </row>
    <row r="8" spans="1:17" x14ac:dyDescent="0.2">
      <c r="A8" s="4" t="s">
        <v>406</v>
      </c>
      <c r="B8" s="3">
        <v>41913</v>
      </c>
      <c r="C8" s="32" t="s">
        <v>379</v>
      </c>
      <c r="J8" s="39" t="s">
        <v>776</v>
      </c>
      <c r="O8" s="4" t="s">
        <v>763</v>
      </c>
    </row>
    <row r="9" spans="1:17" x14ac:dyDescent="0.2">
      <c r="A9" s="4" t="s">
        <v>407</v>
      </c>
      <c r="B9" s="3">
        <v>41944</v>
      </c>
      <c r="C9" s="32" t="s">
        <v>452</v>
      </c>
      <c r="O9" s="4" t="s">
        <v>764</v>
      </c>
    </row>
    <row r="10" spans="1:17" x14ac:dyDescent="0.2">
      <c r="A10" s="4" t="s">
        <v>408</v>
      </c>
      <c r="B10" s="3">
        <v>41974</v>
      </c>
      <c r="C10" s="32" t="s">
        <v>393</v>
      </c>
      <c r="O10" s="4" t="s">
        <v>765</v>
      </c>
    </row>
    <row r="11" spans="1:17" x14ac:dyDescent="0.2">
      <c r="A11" s="4" t="s">
        <v>758</v>
      </c>
      <c r="B11" s="3">
        <v>42005</v>
      </c>
      <c r="C11" s="32" t="s">
        <v>453</v>
      </c>
      <c r="O11" s="4" t="s">
        <v>766</v>
      </c>
    </row>
    <row r="12" spans="1:17" x14ac:dyDescent="0.2">
      <c r="B12" s="3">
        <v>42036</v>
      </c>
      <c r="C12" s="32" t="s">
        <v>380</v>
      </c>
    </row>
    <row r="13" spans="1:17" x14ac:dyDescent="0.2">
      <c r="B13" s="3">
        <v>42064</v>
      </c>
      <c r="C13" s="32" t="s">
        <v>454</v>
      </c>
    </row>
    <row r="14" spans="1:17" x14ac:dyDescent="0.2">
      <c r="B14" s="3">
        <v>42095</v>
      </c>
      <c r="C14" s="32" t="s">
        <v>455</v>
      </c>
    </row>
    <row r="15" spans="1:17" x14ac:dyDescent="0.2">
      <c r="B15" s="3">
        <v>42125</v>
      </c>
    </row>
    <row r="16" spans="1:17" x14ac:dyDescent="0.2">
      <c r="B16" s="3">
        <v>42156</v>
      </c>
    </row>
    <row r="17" spans="2:6" x14ac:dyDescent="0.2">
      <c r="B17" s="3">
        <v>42186</v>
      </c>
    </row>
    <row r="18" spans="2:6" x14ac:dyDescent="0.2">
      <c r="B18" s="3">
        <v>42217</v>
      </c>
    </row>
    <row r="19" spans="2:6" x14ac:dyDescent="0.2">
      <c r="B19" s="3">
        <v>42248</v>
      </c>
      <c r="C19" s="41"/>
    </row>
    <row r="20" spans="2:6" x14ac:dyDescent="0.2">
      <c r="B20" s="3">
        <v>42278</v>
      </c>
      <c r="C20" s="41"/>
    </row>
    <row r="21" spans="2:6" x14ac:dyDescent="0.2">
      <c r="B21" s="3">
        <v>42309</v>
      </c>
    </row>
    <row r="22" spans="2:6" x14ac:dyDescent="0.2">
      <c r="B22" s="3">
        <v>42339</v>
      </c>
    </row>
    <row r="23" spans="2:6" ht="12" thickBot="1" x14ac:dyDescent="0.25">
      <c r="B23" s="3">
        <v>42370</v>
      </c>
    </row>
    <row r="24" spans="2:6" ht="12" thickBot="1" x14ac:dyDescent="0.25">
      <c r="B24" s="3">
        <v>42401</v>
      </c>
      <c r="C24" s="44"/>
    </row>
    <row r="25" spans="2:6" x14ac:dyDescent="0.2">
      <c r="B25" s="3">
        <v>42430</v>
      </c>
    </row>
    <row r="26" spans="2:6" x14ac:dyDescent="0.2">
      <c r="B26" s="3">
        <v>42461</v>
      </c>
      <c r="C26" s="4" t="str">
        <f>IF(C24="PCV Hib/MenC Vaccination","Y","N")</f>
        <v>N</v>
      </c>
      <c r="F26" s="3"/>
    </row>
    <row r="27" spans="2:6" x14ac:dyDescent="0.2">
      <c r="B27" s="3">
        <v>42491</v>
      </c>
    </row>
    <row r="28" spans="2:6" x14ac:dyDescent="0.2">
      <c r="B28" s="3">
        <v>42522</v>
      </c>
    </row>
    <row r="29" spans="2:6" x14ac:dyDescent="0.2">
      <c r="B29" s="3">
        <v>42552</v>
      </c>
    </row>
    <row r="30" spans="2:6" x14ac:dyDescent="0.2">
      <c r="B30" s="3">
        <v>42583</v>
      </c>
    </row>
    <row r="31" spans="2:6" x14ac:dyDescent="0.2">
      <c r="B31" s="3">
        <v>42614</v>
      </c>
    </row>
    <row r="32" spans="2:6" x14ac:dyDescent="0.2">
      <c r="B32" s="3">
        <v>42644</v>
      </c>
    </row>
    <row r="33" spans="2:4" x14ac:dyDescent="0.2">
      <c r="B33" s="3">
        <v>42675</v>
      </c>
    </row>
    <row r="34" spans="2:4" x14ac:dyDescent="0.2">
      <c r="B34" s="3">
        <v>42705</v>
      </c>
    </row>
    <row r="35" spans="2:4" x14ac:dyDescent="0.2">
      <c r="B35" s="3">
        <v>42736</v>
      </c>
    </row>
    <row r="36" spans="2:4" x14ac:dyDescent="0.2">
      <c r="B36" s="3">
        <v>42767</v>
      </c>
    </row>
    <row r="37" spans="2:4" x14ac:dyDescent="0.2">
      <c r="B37" s="3">
        <v>42795</v>
      </c>
      <c r="D37" s="3"/>
    </row>
    <row r="38" spans="2:4" x14ac:dyDescent="0.2">
      <c r="B38" s="3">
        <v>42826</v>
      </c>
      <c r="D38" s="3"/>
    </row>
    <row r="39" spans="2:4" x14ac:dyDescent="0.2">
      <c r="B39" s="3">
        <v>42856</v>
      </c>
      <c r="D39" s="3"/>
    </row>
    <row r="40" spans="2:4" x14ac:dyDescent="0.2">
      <c r="B40" s="3">
        <v>42887</v>
      </c>
      <c r="D40" s="3"/>
    </row>
    <row r="41" spans="2:4" x14ac:dyDescent="0.2">
      <c r="B41" s="3">
        <v>42917</v>
      </c>
      <c r="D41" s="3"/>
    </row>
    <row r="42" spans="2:4" x14ac:dyDescent="0.2">
      <c r="B42" s="3">
        <v>42948</v>
      </c>
      <c r="D42" s="3"/>
    </row>
    <row r="43" spans="2:4" x14ac:dyDescent="0.2">
      <c r="B43" s="3">
        <v>42979</v>
      </c>
      <c r="D43" s="3"/>
    </row>
    <row r="44" spans="2:4" x14ac:dyDescent="0.2">
      <c r="B44" s="3">
        <v>43009</v>
      </c>
      <c r="D44" s="3"/>
    </row>
    <row r="45" spans="2:4" x14ac:dyDescent="0.2">
      <c r="B45" s="3">
        <v>43040</v>
      </c>
      <c r="D45" s="3"/>
    </row>
    <row r="46" spans="2:4" x14ac:dyDescent="0.2">
      <c r="B46" s="3">
        <v>43070</v>
      </c>
      <c r="D46" s="3"/>
    </row>
    <row r="47" spans="2:4" x14ac:dyDescent="0.2">
      <c r="B47" s="3">
        <v>43101</v>
      </c>
      <c r="D47" s="3"/>
    </row>
    <row r="48" spans="2:4" x14ac:dyDescent="0.2">
      <c r="B48" s="3">
        <v>43132</v>
      </c>
      <c r="D48" s="3"/>
    </row>
    <row r="49" spans="2:4" x14ac:dyDescent="0.2">
      <c r="B49" s="3">
        <v>43160</v>
      </c>
      <c r="D49" s="3"/>
    </row>
    <row r="50" spans="2:4" x14ac:dyDescent="0.2">
      <c r="B50" s="3">
        <v>43191</v>
      </c>
      <c r="D50" s="3"/>
    </row>
    <row r="51" spans="2:4" x14ac:dyDescent="0.2">
      <c r="B51" s="3">
        <v>43221</v>
      </c>
      <c r="D51" s="3"/>
    </row>
    <row r="52" spans="2:4" x14ac:dyDescent="0.2">
      <c r="B52" s="3">
        <v>43252</v>
      </c>
      <c r="D52" s="3"/>
    </row>
    <row r="53" spans="2:4" x14ac:dyDescent="0.2">
      <c r="B53" s="3">
        <v>43282</v>
      </c>
      <c r="D53" s="3"/>
    </row>
    <row r="54" spans="2:4" x14ac:dyDescent="0.2">
      <c r="B54" s="3">
        <v>43313</v>
      </c>
      <c r="D54" s="3"/>
    </row>
    <row r="55" spans="2:4" x14ac:dyDescent="0.2">
      <c r="B55" s="3">
        <v>43344</v>
      </c>
      <c r="D55" s="3"/>
    </row>
    <row r="56" spans="2:4" x14ac:dyDescent="0.2">
      <c r="B56" s="3">
        <v>43374</v>
      </c>
      <c r="D56" s="3"/>
    </row>
    <row r="57" spans="2:4" x14ac:dyDescent="0.2">
      <c r="B57" s="3">
        <v>43405</v>
      </c>
      <c r="D57" s="3"/>
    </row>
    <row r="58" spans="2:4" x14ac:dyDescent="0.2">
      <c r="B58" s="3">
        <v>43435</v>
      </c>
    </row>
    <row r="59" spans="2:4" x14ac:dyDescent="0.2">
      <c r="B59" s="3">
        <v>43466</v>
      </c>
    </row>
    <row r="60" spans="2:4" x14ac:dyDescent="0.2">
      <c r="B60" s="3">
        <v>43497</v>
      </c>
    </row>
    <row r="61" spans="2:4" x14ac:dyDescent="0.2">
      <c r="B61" s="3">
        <v>43525</v>
      </c>
    </row>
    <row r="62" spans="2:4" x14ac:dyDescent="0.2">
      <c r="B62" s="3">
        <v>43556</v>
      </c>
    </row>
    <row r="63" spans="2:4" x14ac:dyDescent="0.2">
      <c r="B63" s="3">
        <v>43586</v>
      </c>
    </row>
    <row r="64" spans="2:4" x14ac:dyDescent="0.2">
      <c r="B64" s="3">
        <v>43617</v>
      </c>
    </row>
    <row r="65" spans="2:2" x14ac:dyDescent="0.2">
      <c r="B65" s="3">
        <v>43647</v>
      </c>
    </row>
    <row r="66" spans="2:2" x14ac:dyDescent="0.2">
      <c r="B66" s="3">
        <v>43678</v>
      </c>
    </row>
    <row r="67" spans="2:2" x14ac:dyDescent="0.2">
      <c r="B67" s="3">
        <v>43709</v>
      </c>
    </row>
    <row r="68" spans="2:2" x14ac:dyDescent="0.2">
      <c r="B68" s="3">
        <v>43739</v>
      </c>
    </row>
    <row r="69" spans="2:2" x14ac:dyDescent="0.2">
      <c r="B69" s="3">
        <v>43770</v>
      </c>
    </row>
    <row r="70" spans="2:2" x14ac:dyDescent="0.2">
      <c r="B70" s="3">
        <v>43800</v>
      </c>
    </row>
    <row r="71" spans="2:2" x14ac:dyDescent="0.2">
      <c r="B71" s="3">
        <v>43831</v>
      </c>
    </row>
    <row r="72" spans="2:2" x14ac:dyDescent="0.2">
      <c r="B72" s="3">
        <v>43862</v>
      </c>
    </row>
    <row r="73" spans="2:2" x14ac:dyDescent="0.2">
      <c r="B73" s="3">
        <v>43891</v>
      </c>
    </row>
    <row r="74" spans="2:2" x14ac:dyDescent="0.2">
      <c r="B74" s="3">
        <v>43922</v>
      </c>
    </row>
    <row r="75" spans="2:2" x14ac:dyDescent="0.2">
      <c r="B75" s="3">
        <v>43952</v>
      </c>
    </row>
    <row r="76" spans="2:2" x14ac:dyDescent="0.2">
      <c r="B76" s="3">
        <v>43983</v>
      </c>
    </row>
    <row r="77" spans="2:2" x14ac:dyDescent="0.2">
      <c r="B77" s="3">
        <v>44013</v>
      </c>
    </row>
    <row r="78" spans="2:2" x14ac:dyDescent="0.2">
      <c r="B78" s="3">
        <v>44044</v>
      </c>
    </row>
    <row r="79" spans="2:2" x14ac:dyDescent="0.2">
      <c r="B79" s="3">
        <v>44075</v>
      </c>
    </row>
    <row r="80" spans="2:2" x14ac:dyDescent="0.2">
      <c r="B80" s="3">
        <v>44105</v>
      </c>
    </row>
    <row r="81" spans="2:2" x14ac:dyDescent="0.2">
      <c r="B81" s="3">
        <v>44136</v>
      </c>
    </row>
    <row r="82" spans="2:2" x14ac:dyDescent="0.2">
      <c r="B82" s="3">
        <v>44166</v>
      </c>
    </row>
    <row r="83" spans="2:2" x14ac:dyDescent="0.2">
      <c r="B83" s="3">
        <v>44197</v>
      </c>
    </row>
    <row r="84" spans="2:2" x14ac:dyDescent="0.2">
      <c r="B84" s="3">
        <v>44228</v>
      </c>
    </row>
    <row r="85" spans="2:2" x14ac:dyDescent="0.2">
      <c r="B85" s="3">
        <v>44256</v>
      </c>
    </row>
    <row r="86" spans="2:2" x14ac:dyDescent="0.2">
      <c r="B86" s="3">
        <v>44287</v>
      </c>
    </row>
    <row r="87" spans="2:2" x14ac:dyDescent="0.2">
      <c r="B87" s="3">
        <v>44317</v>
      </c>
    </row>
    <row r="88" spans="2:2" x14ac:dyDescent="0.2">
      <c r="B88" s="3">
        <v>44348</v>
      </c>
    </row>
    <row r="89" spans="2:2" x14ac:dyDescent="0.2">
      <c r="B89" s="3">
        <v>44378</v>
      </c>
    </row>
    <row r="90" spans="2:2" x14ac:dyDescent="0.2">
      <c r="B90" s="3">
        <v>44409</v>
      </c>
    </row>
    <row r="91" spans="2:2" x14ac:dyDescent="0.2">
      <c r="B91" s="3">
        <v>44440</v>
      </c>
    </row>
    <row r="92" spans="2:2" x14ac:dyDescent="0.2">
      <c r="B92" s="3">
        <v>44470</v>
      </c>
    </row>
    <row r="93" spans="2:2" x14ac:dyDescent="0.2">
      <c r="B93" s="3">
        <v>44501</v>
      </c>
    </row>
    <row r="94" spans="2:2" x14ac:dyDescent="0.2">
      <c r="B94" s="3">
        <v>44531</v>
      </c>
    </row>
    <row r="95" spans="2:2" x14ac:dyDescent="0.2">
      <c r="B95" s="3">
        <v>44562</v>
      </c>
    </row>
    <row r="96" spans="2:2" x14ac:dyDescent="0.2">
      <c r="B96" s="3">
        <v>44593</v>
      </c>
    </row>
    <row r="97" spans="2:2" x14ac:dyDescent="0.2">
      <c r="B97" s="3">
        <v>44621</v>
      </c>
    </row>
    <row r="98" spans="2:2" x14ac:dyDescent="0.2">
      <c r="B98" s="3">
        <v>44652</v>
      </c>
    </row>
    <row r="99" spans="2:2" x14ac:dyDescent="0.2">
      <c r="B99" s="3">
        <v>44682</v>
      </c>
    </row>
    <row r="100" spans="2:2" x14ac:dyDescent="0.2">
      <c r="B100" s="3">
        <v>44713</v>
      </c>
    </row>
    <row r="101" spans="2:2" x14ac:dyDescent="0.2">
      <c r="B101" s="3">
        <v>44743</v>
      </c>
    </row>
    <row r="102" spans="2:2" x14ac:dyDescent="0.2">
      <c r="B102" s="3">
        <v>44774</v>
      </c>
    </row>
    <row r="103" spans="2:2" x14ac:dyDescent="0.2">
      <c r="B103" s="3">
        <v>44805</v>
      </c>
    </row>
    <row r="104" spans="2:2" x14ac:dyDescent="0.2">
      <c r="B104" s="3">
        <v>44835</v>
      </c>
    </row>
    <row r="105" spans="2:2" x14ac:dyDescent="0.2">
      <c r="B105" s="3">
        <v>44866</v>
      </c>
    </row>
    <row r="106" spans="2:2" x14ac:dyDescent="0.2">
      <c r="B106" s="3">
        <v>44896</v>
      </c>
    </row>
    <row r="107" spans="2:2" x14ac:dyDescent="0.2">
      <c r="B107" s="3">
        <v>44927</v>
      </c>
    </row>
    <row r="108" spans="2:2" x14ac:dyDescent="0.2">
      <c r="B108" s="3">
        <v>44958</v>
      </c>
    </row>
    <row r="109" spans="2:2" x14ac:dyDescent="0.2">
      <c r="B109" s="3">
        <v>44986</v>
      </c>
    </row>
    <row r="110" spans="2:2" x14ac:dyDescent="0.2">
      <c r="B110" s="4" t="s">
        <v>419</v>
      </c>
    </row>
    <row r="111" spans="2:2" x14ac:dyDescent="0.2">
      <c r="B111" s="4" t="s">
        <v>420</v>
      </c>
    </row>
    <row r="112" spans="2:2" x14ac:dyDescent="0.2">
      <c r="B112" s="4" t="s">
        <v>421</v>
      </c>
    </row>
    <row r="113" spans="2:2" x14ac:dyDescent="0.2">
      <c r="B113" s="4" t="s">
        <v>422</v>
      </c>
    </row>
    <row r="114" spans="2:2" x14ac:dyDescent="0.2">
      <c r="B114" s="4" t="s">
        <v>423</v>
      </c>
    </row>
    <row r="115" spans="2:2" x14ac:dyDescent="0.2">
      <c r="B115" s="4" t="s">
        <v>424</v>
      </c>
    </row>
    <row r="116" spans="2:2" x14ac:dyDescent="0.2">
      <c r="B116" s="4" t="s">
        <v>425</v>
      </c>
    </row>
    <row r="117" spans="2:2" x14ac:dyDescent="0.2">
      <c r="B117" s="4" t="s">
        <v>426</v>
      </c>
    </row>
    <row r="118" spans="2:2" x14ac:dyDescent="0.2">
      <c r="B118" s="4" t="s">
        <v>427</v>
      </c>
    </row>
    <row r="119" spans="2:2" x14ac:dyDescent="0.2">
      <c r="B119" s="4" t="s">
        <v>428</v>
      </c>
    </row>
    <row r="120" spans="2:2" x14ac:dyDescent="0.2">
      <c r="B120" s="4" t="s">
        <v>429</v>
      </c>
    </row>
    <row r="121" spans="2:2" x14ac:dyDescent="0.2">
      <c r="B121" s="4" t="s">
        <v>430</v>
      </c>
    </row>
    <row r="122" spans="2:2" x14ac:dyDescent="0.2">
      <c r="B122" s="4" t="s">
        <v>431</v>
      </c>
    </row>
    <row r="123" spans="2:2" x14ac:dyDescent="0.2">
      <c r="B123" s="4" t="s">
        <v>432</v>
      </c>
    </row>
    <row r="124" spans="2:2" x14ac:dyDescent="0.2">
      <c r="B124" s="4" t="s">
        <v>433</v>
      </c>
    </row>
    <row r="125" spans="2:2" x14ac:dyDescent="0.2">
      <c r="B125" s="4" t="s">
        <v>434</v>
      </c>
    </row>
    <row r="126" spans="2:2" x14ac:dyDescent="0.2">
      <c r="B126" s="4" t="s">
        <v>394</v>
      </c>
    </row>
    <row r="127" spans="2:2" x14ac:dyDescent="0.2">
      <c r="B127" s="4" t="s">
        <v>395</v>
      </c>
    </row>
    <row r="128" spans="2:2" x14ac:dyDescent="0.2">
      <c r="B128" s="4" t="s">
        <v>396</v>
      </c>
    </row>
    <row r="129" spans="2:2" x14ac:dyDescent="0.2">
      <c r="B129" s="4" t="s">
        <v>397</v>
      </c>
    </row>
    <row r="130" spans="2:2" x14ac:dyDescent="0.2">
      <c r="B130" s="4" t="s">
        <v>398</v>
      </c>
    </row>
    <row r="131" spans="2:2" x14ac:dyDescent="0.2">
      <c r="B131" s="4" t="s">
        <v>399</v>
      </c>
    </row>
    <row r="132" spans="2:2" x14ac:dyDescent="0.2">
      <c r="B132" s="4" t="s">
        <v>400</v>
      </c>
    </row>
    <row r="133" spans="2:2" x14ac:dyDescent="0.2">
      <c r="B133" s="4" t="s">
        <v>401</v>
      </c>
    </row>
    <row r="134" spans="2:2" x14ac:dyDescent="0.2">
      <c r="B134" s="4" t="s">
        <v>435</v>
      </c>
    </row>
    <row r="135" spans="2:2" x14ac:dyDescent="0.2">
      <c r="B135" s="4" t="s">
        <v>436</v>
      </c>
    </row>
    <row r="136" spans="2:2" x14ac:dyDescent="0.2">
      <c r="B136" s="4" t="s">
        <v>437</v>
      </c>
    </row>
    <row r="137" spans="2:2" x14ac:dyDescent="0.2">
      <c r="B137" s="4" t="s">
        <v>438</v>
      </c>
    </row>
    <row r="138" spans="2:2" x14ac:dyDescent="0.2">
      <c r="B138" s="4" t="s">
        <v>439</v>
      </c>
    </row>
    <row r="139" spans="2:2" x14ac:dyDescent="0.2">
      <c r="B139" s="4" t="s">
        <v>440</v>
      </c>
    </row>
    <row r="140" spans="2:2" x14ac:dyDescent="0.2">
      <c r="B140" s="4" t="s">
        <v>441</v>
      </c>
    </row>
    <row r="141" spans="2:2" x14ac:dyDescent="0.2">
      <c r="B141" s="4" t="s">
        <v>442</v>
      </c>
    </row>
    <row r="142" spans="2:2" x14ac:dyDescent="0.2">
      <c r="B142" s="4" t="s">
        <v>456</v>
      </c>
    </row>
    <row r="143" spans="2:2" x14ac:dyDescent="0.2">
      <c r="B143" s="4" t="s">
        <v>457</v>
      </c>
    </row>
    <row r="144" spans="2:2" x14ac:dyDescent="0.2">
      <c r="B144" s="4" t="s">
        <v>458</v>
      </c>
    </row>
    <row r="145" spans="2:2" x14ac:dyDescent="0.2">
      <c r="B145" s="4" t="s">
        <v>459</v>
      </c>
    </row>
    <row r="146" spans="2:2" x14ac:dyDescent="0.2">
      <c r="B146" s="4" t="s">
        <v>759</v>
      </c>
    </row>
    <row r="147" spans="2:2" x14ac:dyDescent="0.2">
      <c r="B147" s="4" t="s">
        <v>760</v>
      </c>
    </row>
    <row r="148" spans="2:2" x14ac:dyDescent="0.2">
      <c r="B148" s="4" t="s">
        <v>761</v>
      </c>
    </row>
    <row r="149" spans="2:2" x14ac:dyDescent="0.2">
      <c r="B149" s="4" t="s">
        <v>762</v>
      </c>
    </row>
  </sheetData>
  <phoneticPr fontId="25" type="noConversion"/>
  <dataValidations count="1">
    <dataValidation type="list" allowBlank="1" showInputMessage="1" showErrorMessage="1" sqref="C24" xr:uid="{C1D84129-99C0-4016-963F-56B2429918C3}">
      <formula1>$C$2:$C$14</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F01B469A9D8F43A381B1115ECA850A" ma:contentTypeVersion="" ma:contentTypeDescription="Create a new document." ma:contentTypeScope="" ma:versionID="6a89a40fd19278f3f7c97d1fbff7a156">
  <xsd:schema xmlns:xsd="http://www.w3.org/2001/XMLSchema" xmlns:xs="http://www.w3.org/2001/XMLSchema" xmlns:p="http://schemas.microsoft.com/office/2006/metadata/properties" xmlns:ns1="http://schemas.microsoft.com/sharepoint/v3" xmlns:ns2="0aa27ca4-02b5-4e9d-9cd9-9ac3c86e00c8" xmlns:ns3="cb60f9f1-5e6f-459d-8455-fb7cd542d24a" targetNamespace="http://schemas.microsoft.com/office/2006/metadata/properties" ma:root="true" ma:fieldsID="215aeff43e9a3ca40af43cf28918b088" ns1:_="" ns2:_="" ns3:_="">
    <xsd:import namespace="http://schemas.microsoft.com/sharepoint/v3"/>
    <xsd:import namespace="0aa27ca4-02b5-4e9d-9cd9-9ac3c86e00c8"/>
    <xsd:import namespace="cb60f9f1-5e6f-459d-8455-fb7cd542d24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a27ca4-02b5-4e9d-9cd9-9ac3c86e00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60f9f1-5e6f-459d-8455-fb7cd542d24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77FC27-20F7-47BE-BE2F-9681DC4DF69D}">
  <ds:schemaRefs>
    <ds:schemaRef ds:uri="cb60f9f1-5e6f-459d-8455-fb7cd542d24a"/>
    <ds:schemaRef ds:uri="http://www.w3.org/XML/1998/namespace"/>
    <ds:schemaRef ds:uri="http://purl.org/dc/elements/1.1/"/>
    <ds:schemaRef ds:uri="0aa27ca4-02b5-4e9d-9cd9-9ac3c86e00c8"/>
    <ds:schemaRef ds:uri="http://schemas.microsoft.com/sharepoint/v3"/>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51DA764D-208A-4577-BF1C-F2F88C85B1E1}">
  <ds:schemaRefs>
    <ds:schemaRef ds:uri="http://schemas.microsoft.com/sharepoint/v3/contenttype/forms"/>
  </ds:schemaRefs>
</ds:datastoreItem>
</file>

<file path=customXml/itemProps3.xml><?xml version="1.0" encoding="utf-8"?>
<ds:datastoreItem xmlns:ds="http://schemas.openxmlformats.org/officeDocument/2006/customXml" ds:itemID="{297C3527-7235-4CE6-B507-572FA195EE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Manual Claim Form</vt:lpstr>
      <vt:lpstr>Screenshots</vt:lpstr>
      <vt:lpstr>Immunisations</vt:lpstr>
      <vt:lpstr>Practice List</vt:lpstr>
      <vt:lpstr>DATA VALIDATION</vt:lpstr>
      <vt:lpstr>'Manual Claim Form'!Print_Area</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Bryant</dc:creator>
  <cp:lastModifiedBy>Victoria Selby</cp:lastModifiedBy>
  <cp:lastPrinted>2018-05-24T15:14:19Z</cp:lastPrinted>
  <dcterms:created xsi:type="dcterms:W3CDTF">2015-04-10T08:26:16Z</dcterms:created>
  <dcterms:modified xsi:type="dcterms:W3CDTF">2021-04-21T11:23:28Z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0x010100B3F01B469A9D8F43A381B1115ECA850A</vt:lpwstr>
  </property>
</Properties>
</file>