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SW/swc/ph/Restricted document/Core Services/Immunisations/CQRS/Forms/Current form/"/>
    </mc:Choice>
  </mc:AlternateContent>
  <xr:revisionPtr revIDLastSave="1" documentId="8_{64869FB1-03EC-4F4E-BACA-F26189972DC4}" xr6:coauthVersionLast="45" xr6:coauthVersionMax="45" xr10:uidLastSave="{3075C7B2-D8E6-4842-BF31-29BCC6F2BDE3}"/>
  <bookViews>
    <workbookView xWindow="-110" yWindow="-110" windowWidth="19420" windowHeight="10420" tabRatio="909" activeTab="2" xr2:uid="{00000000-000D-0000-FFFF-FFFF00000000}"/>
  </bookViews>
  <sheets>
    <sheet name="INSTRUCTIONS" sheetId="5" r:id="rId1"/>
    <sheet name="Screenshots" sheetId="6" r:id="rId2"/>
    <sheet name="Manual Claim Form" sheetId="1" r:id="rId3"/>
    <sheet name="Practice List" sheetId="3" state="hidden" r:id="rId4"/>
    <sheet name="DATA VALIDATION YR-MTH-QTR" sheetId="9" state="hidden" r:id="rId5"/>
    <sheet name="DATA VALIDATION PROGRAMMES" sheetId="7" state="hidden" r:id="rId6"/>
    <sheet name="DATA VALIDATION ORIGINAL" sheetId="4" state="hidden" r:id="rId7"/>
  </sheets>
  <definedNames>
    <definedName name="_xlnm._FilterDatabase" localSheetId="3" hidden="1">'Practice List'!$A$1:$E$278</definedName>
    <definedName name="CHILD" localSheetId="5">'DATA VALIDATION PROGRAMMES'!#REF!</definedName>
    <definedName name="CHILD" localSheetId="4">'DATA VALIDATION YR-MTH-QTR'!#REF!</definedName>
    <definedName name="CHILD">'DATA VALIDATION ORIGINAL'!#REF!</definedName>
    <definedName name="CHILDFLU" localSheetId="5">'DATA VALIDATION PROGRAMMES'!#REF!</definedName>
    <definedName name="CHILDFLU" localSheetId="4">'DATA VALIDATION YR-MTH-QTR'!#REF!</definedName>
    <definedName name="CHILDFLU">'DATA VALIDATION ORIGINAL'!#REF!</definedName>
    <definedName name="Copntract_type">#REF!</definedName>
    <definedName name="_xlnm.Print_Area" localSheetId="2">'Manual Claim Form'!$B$2:$E$38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" l="1"/>
  <c r="B31" i="1"/>
  <c r="B22" i="1"/>
  <c r="B24" i="1"/>
  <c r="B30" i="1" l="1"/>
  <c r="E23" i="1"/>
  <c r="E24" i="1"/>
  <c r="E25" i="1"/>
  <c r="E26" i="1"/>
  <c r="E27" i="1"/>
  <c r="E28" i="1"/>
  <c r="E29" i="1"/>
  <c r="E30" i="1"/>
  <c r="E31" i="1"/>
  <c r="E32" i="1"/>
  <c r="B23" i="1"/>
  <c r="B25" i="1"/>
  <c r="B26" i="1"/>
  <c r="B27" i="1"/>
  <c r="B28" i="1"/>
  <c r="B29" i="1"/>
  <c r="E8" i="1" l="1"/>
  <c r="C9" i="1" l="1"/>
  <c r="E9" i="1"/>
  <c r="C2" i="9" l="1"/>
  <c r="E22" i="1" l="1"/>
  <c r="E33" i="1" l="1"/>
  <c r="C26" i="4"/>
  <c r="B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Ian Harding</author>
  </authors>
  <commentList>
    <comment ref="E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
Mandatory Field</t>
        </r>
      </text>
    </comment>
    <comment ref="D1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
Mandatory Field</t>
        </r>
      </text>
    </comment>
  </commentList>
</comments>
</file>

<file path=xl/sharedStrings.xml><?xml version="1.0" encoding="utf-8"?>
<sst xmlns="http://schemas.openxmlformats.org/spreadsheetml/2006/main" count="1803" uniqueCount="778">
  <si>
    <t>On the 'Manual Claim Form' tab</t>
  </si>
  <si>
    <t>Type your practice code in the green box</t>
  </si>
  <si>
    <t xml:space="preserve">Practice Code </t>
  </si>
  <si>
    <t>J00000</t>
  </si>
  <si>
    <t>The name of the practice, CCG code and CCG name will complete automatically</t>
  </si>
  <si>
    <t>Click on the ORANGE cell and select the vaccination programme from the dropdown list</t>
  </si>
  <si>
    <t>The CQRS Indicator ID's will be populated</t>
  </si>
  <si>
    <t>Click on the BLUE cell and select the Financial Year from the drop down list</t>
  </si>
  <si>
    <t>Click on the YELLOW cell and select the month-year for the claim from the dropdown list</t>
  </si>
  <si>
    <t>Enter reason why the submission is different?</t>
  </si>
  <si>
    <t>In the next section - Record the details of the person completing the form</t>
  </si>
  <si>
    <t>Enter the current CQRS values and clinical system values against the appropriate Vaccination Indicator ID's</t>
  </si>
  <si>
    <t>Worksheet calculates variancess</t>
  </si>
  <si>
    <t>Remember to attach screenshots from your clinical system to support your claim. Please ensure this information does not include any patient identifiable information.</t>
  </si>
  <si>
    <t>Example</t>
  </si>
  <si>
    <t>NB Remember to attach screenshots from your clinical system to support your claim. Please ensure this information does not include patient identifiable information.</t>
  </si>
  <si>
    <t xml:space="preserve">NHS England South West </t>
  </si>
  <si>
    <t>Enter Practice Code:</t>
  </si>
  <si>
    <t>Practice Name:</t>
  </si>
  <si>
    <t>ICB Code:</t>
  </si>
  <si>
    <t>ICB Name:</t>
  </si>
  <si>
    <t>Select Financial Year:</t>
  </si>
  <si>
    <t>2022-23</t>
  </si>
  <si>
    <t>Select Month or Quarter that is to be changed:</t>
  </si>
  <si>
    <r>
      <t xml:space="preserve">Select Enhanced Service  / </t>
    </r>
    <r>
      <rPr>
        <b/>
        <sz val="14"/>
        <rFont val="Calibri"/>
        <family val="2"/>
        <scheme val="minor"/>
      </rPr>
      <t>Programme Name to be updated:</t>
    </r>
  </si>
  <si>
    <t>Meningococcal ACWY vaccination</t>
  </si>
  <si>
    <t xml:space="preserve">Reason why the submission is different?*                           *A valid reason must be provided. 'unknown' will not be accepted  </t>
  </si>
  <si>
    <t>Name of person completing form</t>
  </si>
  <si>
    <t>Job Title</t>
  </si>
  <si>
    <t>Contact No</t>
  </si>
  <si>
    <t>Date completed</t>
  </si>
  <si>
    <r>
      <rPr>
        <b/>
        <sz val="14"/>
        <color theme="1"/>
        <rFont val="Calibri"/>
        <family val="2"/>
        <scheme val="minor"/>
      </rPr>
      <t xml:space="preserve">By submitting this email and information the practice declares that this figures are correct and has all the evidence available if required for verification at any time by NHS England. </t>
    </r>
    <r>
      <rPr>
        <sz val="14"/>
        <color theme="1"/>
        <rFont val="Calibri"/>
        <family val="2"/>
        <scheme val="minor"/>
      </rPr>
      <t xml:space="preserve">
NB Remember to attach screenshots from your clinical system to support your claim. Please ensure this information does not include patient identifiable information.
</t>
    </r>
  </si>
  <si>
    <t>CQRS Indicator ID</t>
  </si>
  <si>
    <t>Current entry on CQRS</t>
  </si>
  <si>
    <t>Entry on Clinical System</t>
  </si>
  <si>
    <t>Variance</t>
  </si>
  <si>
    <t>Total</t>
  </si>
  <si>
    <r>
      <t xml:space="preserve">PLEASE RETURN TO THE RELEVANT TEAM:  </t>
    </r>
    <r>
      <rPr>
        <b/>
        <u/>
        <sz val="14"/>
        <color rgb="FFFF0000"/>
        <rFont val="Calibri"/>
        <family val="2"/>
        <scheme val="minor"/>
      </rPr>
      <t xml:space="preserve"> </t>
    </r>
  </si>
  <si>
    <t>Public Health Programmes
All Immunisation programmes</t>
  </si>
  <si>
    <t>england.bgswareateampublichealth@nhs.net</t>
  </si>
  <si>
    <t>phcontractssouthwest@nhs.net</t>
  </si>
  <si>
    <t>england.tvatpublichealth@nhs.net</t>
  </si>
  <si>
    <t>Practice Code</t>
  </si>
  <si>
    <t>Practice Name</t>
  </si>
  <si>
    <t>ICB ID</t>
  </si>
  <si>
    <t>ICB NAME</t>
  </si>
  <si>
    <t>NHSE AREA</t>
  </si>
  <si>
    <t>L81010</t>
  </si>
  <si>
    <t>HOPE HOUSE SURGERY</t>
  </si>
  <si>
    <t>11E</t>
  </si>
  <si>
    <t>NHS BATH AND NORTH EAST SOMERSET ICB</t>
  </si>
  <si>
    <t>South West North</t>
  </si>
  <si>
    <t>L81020</t>
  </si>
  <si>
    <t>WIDCOMBE SURGERY</t>
  </si>
  <si>
    <t>L81025</t>
  </si>
  <si>
    <t>ST CHADS SURGERY</t>
  </si>
  <si>
    <t>L81027</t>
  </si>
  <si>
    <t>BATHEASTON MEDICAL CENTRE</t>
  </si>
  <si>
    <t>L81030</t>
  </si>
  <si>
    <t>HARPTREE SURGERY</t>
  </si>
  <si>
    <t>L81039</t>
  </si>
  <si>
    <t>HEART OF BATH (HoB) formerly OLDFIELD SURGERY</t>
  </si>
  <si>
    <t>L81045</t>
  </si>
  <si>
    <t>ST. AUGUSTINES SURGERY</t>
  </si>
  <si>
    <t>L81049</t>
  </si>
  <si>
    <t>NUMBER 18 SURGERY &gt; Merged use HoB (L81039)</t>
  </si>
  <si>
    <t>L81059</t>
  </si>
  <si>
    <t>ELM HAYES SURGERY</t>
  </si>
  <si>
    <t>L81064</t>
  </si>
  <si>
    <t>TEMPLE HOUSE PRACTICE</t>
  </si>
  <si>
    <t>L81065</t>
  </si>
  <si>
    <t>COMBE DOWN SURGERY</t>
  </si>
  <si>
    <t>L81068</t>
  </si>
  <si>
    <t>THE PULTENEY PRACTICE</t>
  </si>
  <si>
    <t>L81069</t>
  </si>
  <si>
    <t>ST.MICHAEL'S SURGERY</t>
  </si>
  <si>
    <t>L81070</t>
  </si>
  <si>
    <t>NEWBRIDGE SURGERY</t>
  </si>
  <si>
    <t>L81071</t>
  </si>
  <si>
    <t>FAIRFIELD PARK HEALTH CENTRE</t>
  </si>
  <si>
    <t>L81072</t>
  </si>
  <si>
    <t>CHEW MEDICAL PRACTICE</t>
  </si>
  <si>
    <t>L81073</t>
  </si>
  <si>
    <t>WEST VIEW SURGERY</t>
  </si>
  <si>
    <t>L81080</t>
  </si>
  <si>
    <t>ST.JAMES'S SURGERY &gt; USE L81039 following merger</t>
  </si>
  <si>
    <t>L81101</t>
  </si>
  <si>
    <t>SOMERTON HOUSE SURGERY</t>
  </si>
  <si>
    <t>L81108</t>
  </si>
  <si>
    <t>CATHERINE COTTAGE</t>
  </si>
  <si>
    <t>L81122</t>
  </si>
  <si>
    <t>ST. MARY'S SURGERY</t>
  </si>
  <si>
    <t>L81123</t>
  </si>
  <si>
    <t>HILLCREST SURGERY</t>
  </si>
  <si>
    <t>L81132</t>
  </si>
  <si>
    <t>WESTFIELD SURGERY</t>
  </si>
  <si>
    <t>L81617</t>
  </si>
  <si>
    <t>UNIVERSITY MEDICAL CENTRE</t>
  </si>
  <si>
    <t>L81637</t>
  </si>
  <si>
    <t>GROSVENOR PLACE SURGERY</t>
  </si>
  <si>
    <t>L81644</t>
  </si>
  <si>
    <t>RUSH HILL SURGERY</t>
  </si>
  <si>
    <t>L81655</t>
  </si>
  <si>
    <t>MONMOUTH SURGERY</t>
  </si>
  <si>
    <t>J81002</t>
  </si>
  <si>
    <t>Orchid House Surgery</t>
  </si>
  <si>
    <t>11J</t>
  </si>
  <si>
    <t>NHS Dorset ICB</t>
  </si>
  <si>
    <t>J81003</t>
  </si>
  <si>
    <t>Winton Health Centre</t>
  </si>
  <si>
    <t>J81004</t>
  </si>
  <si>
    <t>Poole Road Med Centre</t>
  </si>
  <si>
    <t>J81005</t>
  </si>
  <si>
    <t>Bridport Med Centre</t>
  </si>
  <si>
    <t>J81006</t>
  </si>
  <si>
    <t>Adam Practice</t>
  </si>
  <si>
    <t>J81009</t>
  </si>
  <si>
    <t>Royal Manor Health Care</t>
  </si>
  <si>
    <t>J81010</t>
  </si>
  <si>
    <t>Swanage Med Centre</t>
  </si>
  <si>
    <t>J81011</t>
  </si>
  <si>
    <t>Wareham Surgery</t>
  </si>
  <si>
    <t>J81012</t>
  </si>
  <si>
    <t>Parkstone Tower Practice</t>
  </si>
  <si>
    <t>J81013</t>
  </si>
  <si>
    <t>Canford Heath Group Practice</t>
  </si>
  <si>
    <t>J81014</t>
  </si>
  <si>
    <t>Westbourne Med Centre</t>
  </si>
  <si>
    <t>J81016</t>
  </si>
  <si>
    <t>Queens Avenue Practice</t>
  </si>
  <si>
    <t>J81017</t>
  </si>
  <si>
    <t>Yetminster Health Centre</t>
  </si>
  <si>
    <t>J81018</t>
  </si>
  <si>
    <t>Beaufort Road Surgery</t>
  </si>
  <si>
    <t>J81019</t>
  </si>
  <si>
    <t>The Blandford Group Practice</t>
  </si>
  <si>
    <t>J81020</t>
  </si>
  <si>
    <t>Bere Regis Surgery</t>
  </si>
  <si>
    <t>J81021</t>
  </si>
  <si>
    <t>Shelley Manor Med Centre</t>
  </si>
  <si>
    <t>J81022</t>
  </si>
  <si>
    <t>West Moors Group Practice</t>
  </si>
  <si>
    <t>J81025</t>
  </si>
  <si>
    <t>Wellbridge Practice</t>
  </si>
  <si>
    <t>J81027</t>
  </si>
  <si>
    <t>Royal Crescent and Preston Rd Surgery</t>
  </si>
  <si>
    <t>J81028</t>
  </si>
  <si>
    <t>Highcliffe Med Centre</t>
  </si>
  <si>
    <t>J81029</t>
  </si>
  <si>
    <t>Apples Med Centre</t>
  </si>
  <si>
    <t>J81030</t>
  </si>
  <si>
    <t>Verwood Surgery</t>
  </si>
  <si>
    <t>J81031</t>
  </si>
  <si>
    <t>Eagle House Surgery</t>
  </si>
  <si>
    <t>J81032</t>
  </si>
  <si>
    <t>Newland Surgery</t>
  </si>
  <si>
    <t>J81033</t>
  </si>
  <si>
    <t>Talbot Medical Centre</t>
  </si>
  <si>
    <t>J81034</t>
  </si>
  <si>
    <t>Quarter Jack Surgery</t>
  </si>
  <si>
    <t>J81035</t>
  </si>
  <si>
    <t>Milton Abbas Surgery</t>
  </si>
  <si>
    <t>J81036</t>
  </si>
  <si>
    <t>Rosemary Medical Centre</t>
  </si>
  <si>
    <t>J81039</t>
  </si>
  <si>
    <t>Moordown Medical Centre</t>
  </si>
  <si>
    <t>J81041</t>
  </si>
  <si>
    <t>Hadleigh Practice</t>
  </si>
  <si>
    <t>J81042</t>
  </si>
  <si>
    <t>Village Surgery</t>
  </si>
  <si>
    <t>J81044</t>
  </si>
  <si>
    <t>Heatherview Medical Centre</t>
  </si>
  <si>
    <t>J81045</t>
  </si>
  <si>
    <t>Kinson Road Medical Centre</t>
  </si>
  <si>
    <t>J81046</t>
  </si>
  <si>
    <t>Harvey Practice</t>
  </si>
  <si>
    <t>J81047</t>
  </si>
  <si>
    <t>James Fisher Medical Centre</t>
  </si>
  <si>
    <t>J81048</t>
  </si>
  <si>
    <t>Wessex Road Surgery</t>
  </si>
  <si>
    <t>J81049</t>
  </si>
  <si>
    <t>Marine &amp; Oakridge Partnership</t>
  </si>
  <si>
    <t>J81051</t>
  </si>
  <si>
    <t>Wyke Regis &amp; Lanehouse Medical Practice</t>
  </si>
  <si>
    <t>J81052</t>
  </si>
  <si>
    <t>Lifeboat Quay Medical Centre</t>
  </si>
  <si>
    <t>J81053</t>
  </si>
  <si>
    <t>Cerne Abbas Surgery</t>
  </si>
  <si>
    <t>J81054</t>
  </si>
  <si>
    <t>Lilliput Surgery</t>
  </si>
  <si>
    <t>J81056</t>
  </si>
  <si>
    <t>The Christchurch Medical Practice</t>
  </si>
  <si>
    <t>J81057</t>
  </si>
  <si>
    <t>Farmhouse Surgery</t>
  </si>
  <si>
    <t>J81058</t>
  </si>
  <si>
    <t>Cranborne Practice</t>
  </si>
  <si>
    <t>J81059</t>
  </si>
  <si>
    <t>Southbourne Surgery</t>
  </si>
  <si>
    <t>J81061</t>
  </si>
  <si>
    <t>Penny's Hill Practice</t>
  </si>
  <si>
    <t>J81062</t>
  </si>
  <si>
    <t>St Albans Medical Centre</t>
  </si>
  <si>
    <t>J81064</t>
  </si>
  <si>
    <t>Poole Town Surgery</t>
  </si>
  <si>
    <t>J81066</t>
  </si>
  <si>
    <t>Stour Surgery</t>
  </si>
  <si>
    <t>J81067</t>
  </si>
  <si>
    <t>Littledown Surgery</t>
  </si>
  <si>
    <t>J81068</t>
  </si>
  <si>
    <t>Atrium Health Centre</t>
  </si>
  <si>
    <t>J81069</t>
  </si>
  <si>
    <t>Longfleet House Surgery</t>
  </si>
  <si>
    <t>J81070</t>
  </si>
  <si>
    <t>Banks and Bearwood Med Centre</t>
  </si>
  <si>
    <t>J81071</t>
  </si>
  <si>
    <t>Leybourne Surgery</t>
  </si>
  <si>
    <t>J81072</t>
  </si>
  <si>
    <t>Panton Practice</t>
  </si>
  <si>
    <t>J81073</t>
  </si>
  <si>
    <t>Bridges Medical Centre</t>
  </si>
  <si>
    <t>J81074</t>
  </si>
  <si>
    <t>Barton House Medical Practice</t>
  </si>
  <si>
    <t>J81075</t>
  </si>
  <si>
    <t>Cross Road Surgery</t>
  </si>
  <si>
    <t>J81076</t>
  </si>
  <si>
    <t>THE AMMONITE HEALTH PARTNERSHIP (Prev Tollerford Grp Prtce)</t>
  </si>
  <si>
    <t>J81077</t>
  </si>
  <si>
    <t>Walford Mill Medical Centre</t>
  </si>
  <si>
    <t>J81078</t>
  </si>
  <si>
    <t>Grove Medical Centre</t>
  </si>
  <si>
    <t>J81081</t>
  </si>
  <si>
    <t>Gillingham Medical Practice</t>
  </si>
  <si>
    <t>J81082</t>
  </si>
  <si>
    <t>Poundbury Doctors Surgery</t>
  </si>
  <si>
    <t>J81086</t>
  </si>
  <si>
    <t>Evergreen Oak Surgery</t>
  </si>
  <si>
    <t>J81087</t>
  </si>
  <si>
    <t>Birchwood Medical Centre</t>
  </si>
  <si>
    <t>J81609</t>
  </si>
  <si>
    <t>Portesham Surgery</t>
  </si>
  <si>
    <t>J81612</t>
  </si>
  <si>
    <t>Corfe Castle Surgery</t>
  </si>
  <si>
    <t>J81613</t>
  </si>
  <si>
    <t>Dorchester Road Surgery</t>
  </si>
  <si>
    <t>J81616</t>
  </si>
  <si>
    <t>Puddletown Surgery</t>
  </si>
  <si>
    <t>J81620</t>
  </si>
  <si>
    <t>Blackmore Vale Partneship</t>
  </si>
  <si>
    <t>J81621</t>
  </si>
  <si>
    <t>The Barcellos Family Practice</t>
  </si>
  <si>
    <t>J81625</t>
  </si>
  <si>
    <t>Denmark Road Medical Centre</t>
  </si>
  <si>
    <t>J81626</t>
  </si>
  <si>
    <t>Fordington Surgery</t>
  </si>
  <si>
    <t>J81628</t>
  </si>
  <si>
    <t>Charmouth Medical Practice</t>
  </si>
  <si>
    <t>J81631</t>
  </si>
  <si>
    <t>Sandford Surgery</t>
  </si>
  <si>
    <t>J81633</t>
  </si>
  <si>
    <t>Woodlea House Surgery</t>
  </si>
  <si>
    <t>J81634</t>
  </si>
  <si>
    <t>Providence Surgery</t>
  </si>
  <si>
    <t>J81637</t>
  </si>
  <si>
    <t>Prince of Wales Road Surgery</t>
  </si>
  <si>
    <t>J81644</t>
  </si>
  <si>
    <t>Old Dispensary</t>
  </si>
  <si>
    <t>J81646</t>
  </si>
  <si>
    <t>Grove Surgery</t>
  </si>
  <si>
    <t>J81647</t>
  </si>
  <si>
    <t>Lyme Bay Medical Practice</t>
  </si>
  <si>
    <t>J81648</t>
  </si>
  <si>
    <t>Dr Newman - Family Medical Services</t>
  </si>
  <si>
    <t>Y03661</t>
  </si>
  <si>
    <t>Lyme Regis Medical Centre (Virgin)</t>
  </si>
  <si>
    <t>L84043</t>
  </si>
  <si>
    <t>CHIPPING CAMPDEN SURGERY</t>
  </si>
  <si>
    <t>11M</t>
  </si>
  <si>
    <t>NHS GLOUCESTERSHIRE ICB</t>
  </si>
  <si>
    <t>L84044</t>
  </si>
  <si>
    <t>MARYBROOK MEDICAL CENTRE</t>
  </si>
  <si>
    <t>L84045</t>
  </si>
  <si>
    <t>MITCHELDEAN SURGERY</t>
  </si>
  <si>
    <t>L84046</t>
  </si>
  <si>
    <t>DOCKHAM ROAD SURGERY</t>
  </si>
  <si>
    <t>L84047</t>
  </si>
  <si>
    <t>CHURCHDOWN SURGERY</t>
  </si>
  <si>
    <t>L84048</t>
  </si>
  <si>
    <t>THE STOKE ROAD SURGERY</t>
  </si>
  <si>
    <t>L84049</t>
  </si>
  <si>
    <t>THE ROYAL WELL SURGERY</t>
  </si>
  <si>
    <t>L84050</t>
  </si>
  <si>
    <t>ROSEBANK HEALTH</t>
  </si>
  <si>
    <t>L84051</t>
  </si>
  <si>
    <t>CHIPPING SURGERY</t>
  </si>
  <si>
    <t>L84052</t>
  </si>
  <si>
    <t>SEVERNSIDE MEDICAL PRACTICE (Prev Glos City Hlth Ctre)</t>
  </si>
  <si>
    <t>L84053</t>
  </si>
  <si>
    <t>HILARY COTTAGE SURGERY</t>
  </si>
  <si>
    <t>L84054</t>
  </si>
  <si>
    <t>Mythe Medical Practice</t>
  </si>
  <si>
    <t>L84001</t>
  </si>
  <si>
    <t>BARTONGATE SURGERY</t>
  </si>
  <si>
    <t>L84002</t>
  </si>
  <si>
    <t>CHELTENHAM ROAD SURGERY &gt; Merged use L84606</t>
  </si>
  <si>
    <t>L84003</t>
  </si>
  <si>
    <t>UNDERWOOD SURGERY</t>
  </si>
  <si>
    <t>L84004</t>
  </si>
  <si>
    <t>WINCHCOMBE MEDICAL CENTRE</t>
  </si>
  <si>
    <t>L84005</t>
  </si>
  <si>
    <t>MINCHINHAMPTON SURGERY</t>
  </si>
  <si>
    <t>L84006</t>
  </si>
  <si>
    <t>STAUNTON &amp; CORSE SURGERY</t>
  </si>
  <si>
    <t>L84007</t>
  </si>
  <si>
    <t>ROWCROFT MEDICAL CENTRE</t>
  </si>
  <si>
    <t>L84008</t>
  </si>
  <si>
    <t>ST.GEORGE'S SURGERY</t>
  </si>
  <si>
    <t>L84009</t>
  </si>
  <si>
    <t>HADWEN HEALTH</t>
  </si>
  <si>
    <t>L84010</t>
  </si>
  <si>
    <t>PARK SURGERY(CV)</t>
  </si>
  <si>
    <t>L84011</t>
  </si>
  <si>
    <t>LYDNEY PRACTICE</t>
  </si>
  <si>
    <t>L84012</t>
  </si>
  <si>
    <t>PHOENIX HEALTH GROUP (previously PHOENIX  SURGERY before merger)</t>
  </si>
  <si>
    <t>L84013</t>
  </si>
  <si>
    <t>SAINTBRIDGE SURGERY &gt; Merged use L84026</t>
  </si>
  <si>
    <t>L84014</t>
  </si>
  <si>
    <t>HUCCLECOTE SURGERY</t>
  </si>
  <si>
    <t>L84015</t>
  </si>
  <si>
    <t>SIXWAYS CLINIC</t>
  </si>
  <si>
    <t>L84016</t>
  </si>
  <si>
    <t>FRITHWOOD SURGERY</t>
  </si>
  <si>
    <t>L84017</t>
  </si>
  <si>
    <t>ST.PETER'S ROAD SURGERY &gt; Merged use L84018</t>
  </si>
  <si>
    <t>L84018</t>
  </si>
  <si>
    <t>Cirencester Health Group &gt; Formerly AVENUE SURGERY before merger</t>
  </si>
  <si>
    <t>L84020</t>
  </si>
  <si>
    <t>ROMNEY HOUSE SURGERY &gt; Use L84012 (merger)</t>
  </si>
  <si>
    <t>L84021</t>
  </si>
  <si>
    <t>YORKLEY HEALTH CENTRE(WG)</t>
  </si>
  <si>
    <t>L84022</t>
  </si>
  <si>
    <t>YORKLEIGH SURGERY(CT)</t>
  </si>
  <si>
    <t>L84023</t>
  </si>
  <si>
    <t>CHURCH STREET PRACTICE</t>
  </si>
  <si>
    <t>L84024</t>
  </si>
  <si>
    <t>DRYBROOK SURGERY</t>
  </si>
  <si>
    <t>L84025</t>
  </si>
  <si>
    <t>PAINSWICK SURGERY</t>
  </si>
  <si>
    <t>L84026</t>
  </si>
  <si>
    <t>THE ASPEN CENTRE (HEATHVILLE MEDICAL PRACTICE)</t>
  </si>
  <si>
    <t>L84027</t>
  </si>
  <si>
    <t>CULVERHAY SURGERY</t>
  </si>
  <si>
    <t>L84028</t>
  </si>
  <si>
    <t>FOREST HEALTH CARE</t>
  </si>
  <si>
    <t>L84029</t>
  </si>
  <si>
    <t>BLAKENEY SURGERY</t>
  </si>
  <si>
    <t>L84030</t>
  </si>
  <si>
    <t>BERKELEY PLACE SURGERY</t>
  </si>
  <si>
    <t>L84031</t>
  </si>
  <si>
    <t>STOW SURGERY</t>
  </si>
  <si>
    <t>L84032</t>
  </si>
  <si>
    <t>LOCKING HILL SURGERY</t>
  </si>
  <si>
    <t>L84033</t>
  </si>
  <si>
    <t>THE PORTLAND PRACTICE</t>
  </si>
  <si>
    <t>L84034</t>
  </si>
  <si>
    <t>PARTNERS IN HEALTH, PAVILION FAMILY DRS</t>
  </si>
  <si>
    <t>L84036</t>
  </si>
  <si>
    <t>CLEEVELANDS MEDICAL CENTRE</t>
  </si>
  <si>
    <t>L84037</t>
  </si>
  <si>
    <t>HOLTS HEALTH CENTRE</t>
  </si>
  <si>
    <t>L84038</t>
  </si>
  <si>
    <t>COTSWOLD MEDICAL PRACTICE</t>
  </si>
  <si>
    <t>L84039</t>
  </si>
  <si>
    <t>Beeches Green Surgery (previously STROUD HC)</t>
  </si>
  <si>
    <t>L84040</t>
  </si>
  <si>
    <t>THE LECKHAMPTON SURGERY</t>
  </si>
  <si>
    <t>L84041</t>
  </si>
  <si>
    <t>OVERTON PARK SURGERY</t>
  </si>
  <si>
    <t>L84042</t>
  </si>
  <si>
    <t>LONDON MEDICAL PRACTICE &gt; Merged use L84026</t>
  </si>
  <si>
    <t>L84055</t>
  </si>
  <si>
    <t>LECHLADE MEDICAL CENTRE &gt; Merged use L84010</t>
  </si>
  <si>
    <t>L84056</t>
  </si>
  <si>
    <t>THE CORINTHIAN SURGERY</t>
  </si>
  <si>
    <t>L84057</t>
  </si>
  <si>
    <t>BARNWOOD MEDICAL PRACTICE &gt; Merged use L84026</t>
  </si>
  <si>
    <t>L84058</t>
  </si>
  <si>
    <t>ST.CATHERINE'S SURGERY</t>
  </si>
  <si>
    <t>L84059</t>
  </si>
  <si>
    <t>ROYAL CRESCENT</t>
  </si>
  <si>
    <t>L84060</t>
  </si>
  <si>
    <t>CAM &amp; ULEY FAMILY PRACTICE</t>
  </si>
  <si>
    <t>L84063</t>
  </si>
  <si>
    <t>RENDCOMB SURGERY</t>
  </si>
  <si>
    <t>L84065</t>
  </si>
  <si>
    <t>PRICES MILL SURGERY</t>
  </si>
  <si>
    <t>L84067</t>
  </si>
  <si>
    <t>LONGLEVENS SURGERY</t>
  </si>
  <si>
    <t>L84068</t>
  </si>
  <si>
    <t>MANN COTTAGE SURGERY</t>
  </si>
  <si>
    <t>L84069</t>
  </si>
  <si>
    <t>COLEFORD FAMILY DOCTORS</t>
  </si>
  <si>
    <t>L84070</t>
  </si>
  <si>
    <t>HIGH STREET MEDICAL CENTRE</t>
  </si>
  <si>
    <t>L84071</t>
  </si>
  <si>
    <t>BRUNSTON PRACTICE</t>
  </si>
  <si>
    <t>L84072</t>
  </si>
  <si>
    <t>WHITE HOUSE SURGERY</t>
  </si>
  <si>
    <t>L84073</t>
  </si>
  <si>
    <t>ACORN PRACTICE</t>
  </si>
  <si>
    <t>L84075</t>
  </si>
  <si>
    <t>WALNUT TREE PRACTICE</t>
  </si>
  <si>
    <t>L84077</t>
  </si>
  <si>
    <t>STROUD VALLEYS FAMILY PRACTICE</t>
  </si>
  <si>
    <t>L84078</t>
  </si>
  <si>
    <t>FRAMPTON SURGERY</t>
  </si>
  <si>
    <t>L84080</t>
  </si>
  <si>
    <t>REGENT STREET SURGERY</t>
  </si>
  <si>
    <t>L84081</t>
  </si>
  <si>
    <t>KINGSHOLM SURGERY</t>
  </si>
  <si>
    <t>L84084</t>
  </si>
  <si>
    <t>BROCKWORTH SURGERY</t>
  </si>
  <si>
    <t>L84085</t>
  </si>
  <si>
    <t>SEVERNBANK SURGERY</t>
  </si>
  <si>
    <t>L84606</t>
  </si>
  <si>
    <t>COLLEGE YARD &amp; HIGHNAM</t>
  </si>
  <si>
    <t>L84609</t>
  </si>
  <si>
    <t>ST.LUKE'S MEDICAL CENTRE</t>
  </si>
  <si>
    <t>L84613</t>
  </si>
  <si>
    <t>STONEHOUSE HEALTH CLINIC</t>
  </si>
  <si>
    <t>L84615</t>
  </si>
  <si>
    <t>NEWNHAM SURGERY</t>
  </si>
  <si>
    <t>L84616</t>
  </si>
  <si>
    <t>CRESCENT BAKERY</t>
  </si>
  <si>
    <t>L84617</t>
  </si>
  <si>
    <t>QUEDGELEY MEDICAL CENTRE</t>
  </si>
  <si>
    <t>Y02384</t>
  </si>
  <si>
    <t>THE SPRINGBANK SURGERY &gt; Use Y05212</t>
  </si>
  <si>
    <t>Y02519</t>
  </si>
  <si>
    <t>GLOUCESTER HEALTH ACCESS CENTRE</t>
  </si>
  <si>
    <t>Y05212</t>
  </si>
  <si>
    <t xml:space="preserve">West Cheltenham Medical (previously Springbank Surgery)            </t>
  </si>
  <si>
    <t>J83001</t>
  </si>
  <si>
    <t>MERCHISTON SURGERY</t>
  </si>
  <si>
    <t>12D</t>
  </si>
  <si>
    <t>J83002</t>
  </si>
  <si>
    <t>WESTROP SURGERY</t>
  </si>
  <si>
    <t>J83009</t>
  </si>
  <si>
    <t>RIDGEWAY VIEW FAMILY PRACTICE</t>
  </si>
  <si>
    <t>J83022</t>
  </si>
  <si>
    <t>OLD TOWN SURGERY</t>
  </si>
  <si>
    <t>J83024</t>
  </si>
  <si>
    <t>PRIORY ROAD MEDICAL CENTRE</t>
  </si>
  <si>
    <t>J83025</t>
  </si>
  <si>
    <t>GREAT WESTERN SURGERY</t>
  </si>
  <si>
    <t>J83027</t>
  </si>
  <si>
    <t>HAWTHORN MEDICAL CENTRE</t>
  </si>
  <si>
    <t>J83031</t>
  </si>
  <si>
    <t>MOREDON MEDICAL CENTRE</t>
  </si>
  <si>
    <t>J83033</t>
  </si>
  <si>
    <t>WHALEBRIDGE PRACTICE</t>
  </si>
  <si>
    <t>J83035</t>
  </si>
  <si>
    <t>ABBEY MEADS MEDICAL PRACTICE</t>
  </si>
  <si>
    <t>J83036</t>
  </si>
  <si>
    <t>ASHINGTON HOUSE SURGERY</t>
  </si>
  <si>
    <t>J83038</t>
  </si>
  <si>
    <t>KINGSWOOD SURGERY</t>
  </si>
  <si>
    <t>J83047</t>
  </si>
  <si>
    <t>ELDENE SURGERY</t>
  </si>
  <si>
    <t>J83054</t>
  </si>
  <si>
    <t>THE HERMITAGE SURGERY &gt; Merged use Westrop J83002</t>
  </si>
  <si>
    <t>J83057</t>
  </si>
  <si>
    <t>NORTH SWINDON PRACTICE</t>
  </si>
  <si>
    <t>J83059</t>
  </si>
  <si>
    <t>THE LAWN MEDICAL CENTRE</t>
  </si>
  <si>
    <t>J83063</t>
  </si>
  <si>
    <t>TAW HILL MEDICAL PRACTICE</t>
  </si>
  <si>
    <t>J83064</t>
  </si>
  <si>
    <t>RIDGE GREEN MEDICAL PRACTICE</t>
  </si>
  <si>
    <t>J83633</t>
  </si>
  <si>
    <t>VICTORIA CROSS SURGERY</t>
  </si>
  <si>
    <t>J83644</t>
  </si>
  <si>
    <t>ELDENE HEALTH CENTRE &gt; Use Victoria Cross J83633</t>
  </si>
  <si>
    <t>J83645</t>
  </si>
  <si>
    <t>PHOENIX SURGERY</t>
  </si>
  <si>
    <t>J83646</t>
  </si>
  <si>
    <t>PARK LANE PRACTICE</t>
  </si>
  <si>
    <t>J83649</t>
  </si>
  <si>
    <t>CORNERSTONE PRACTICE &gt; Merged use J83009</t>
  </si>
  <si>
    <t>K84012</t>
  </si>
  <si>
    <t>ELM TREE SURGERY</t>
  </si>
  <si>
    <t>Y00058</t>
  </si>
  <si>
    <t>CARFAX HEALTH ENTERPRISE</t>
  </si>
  <si>
    <t>Y03671</t>
  </si>
  <si>
    <t>SPARCELLS SURGERY</t>
  </si>
  <si>
    <t>J81083</t>
  </si>
  <si>
    <t>SIXPENNY HANDLEY PRACTICE</t>
  </si>
  <si>
    <t>99N</t>
  </si>
  <si>
    <t>J83003</t>
  </si>
  <si>
    <t>HARCOURT MEDICAL CENTRE</t>
  </si>
  <si>
    <t>J83004</t>
  </si>
  <si>
    <t>WHITEPARISH SURGERY</t>
  </si>
  <si>
    <t>J83005</t>
  </si>
  <si>
    <t>BARCROFT MEDICAL CENTRE</t>
  </si>
  <si>
    <t>J83006</t>
  </si>
  <si>
    <t>PURTON SURGERY</t>
  </si>
  <si>
    <t>J83007</t>
  </si>
  <si>
    <t>HATHAWAY SURGERY</t>
  </si>
  <si>
    <t>J83008</t>
  </si>
  <si>
    <t>LOVEMEAD GROUP PRACTICE</t>
  </si>
  <si>
    <t>J83010</t>
  </si>
  <si>
    <t>PORCH SURGERY</t>
  </si>
  <si>
    <t>J83011</t>
  </si>
  <si>
    <t>GIFFORDS PRIMARY CARE CTR</t>
  </si>
  <si>
    <t>J83013</t>
  </si>
  <si>
    <t>BOX SURGERY</t>
  </si>
  <si>
    <t>J83014</t>
  </si>
  <si>
    <t>CASTLE PRACTICE</t>
  </si>
  <si>
    <t>J83016</t>
  </si>
  <si>
    <t>TROWBRIDGE HEALTH CENTRE</t>
  </si>
  <si>
    <t>J83017</t>
  </si>
  <si>
    <t>PEWSEY SURGERY (Closed) &gt; Use J83037 KAMP</t>
  </si>
  <si>
    <t>J83018</t>
  </si>
  <si>
    <t>AVENUE SURGERY</t>
  </si>
  <si>
    <t>J83019</t>
  </si>
  <si>
    <t>THE ORCHARD PARTNERSHIP</t>
  </si>
  <si>
    <t>J83020</t>
  </si>
  <si>
    <t>ST ANN STREET SURGERY &gt; CLOSED USED J83026</t>
  </si>
  <si>
    <t>J83021</t>
  </si>
  <si>
    <t>SALISBURY MEDICAL PRACTICE</t>
  </si>
  <si>
    <t>J83023</t>
  </si>
  <si>
    <t>AVON VALLEY PRACTICE</t>
  </si>
  <si>
    <t>J83026</t>
  </si>
  <si>
    <t>THREE CHEQUERS MEDICAL PRACTICE</t>
  </si>
  <si>
    <t>J83028</t>
  </si>
  <si>
    <t>BRADFORD ROAD MEDICAL CTR &gt; USE J83016</t>
  </si>
  <si>
    <t>J83029</t>
  </si>
  <si>
    <t>TINKERS LANE SURGERY</t>
  </si>
  <si>
    <t>J83030</t>
  </si>
  <si>
    <t>BRADFORD-ON-AVON AND MELKSHAM HEALTH</t>
  </si>
  <si>
    <t>J83032</t>
  </si>
  <si>
    <t>THREE SWANS SURGERY &gt; CLOSED USE J83026</t>
  </si>
  <si>
    <t>J83034</t>
  </si>
  <si>
    <t>LANSDOWNE SURGERY</t>
  </si>
  <si>
    <t>J83037</t>
  </si>
  <si>
    <t>KENNET AND AVON MEDICAL PARTNERSHIP</t>
  </si>
  <si>
    <t>J83039</t>
  </si>
  <si>
    <t>NORTHLANDS SURGERY</t>
  </si>
  <si>
    <t>J83040</t>
  </si>
  <si>
    <t>WHITE HORSE HEALTH CENTRE</t>
  </si>
  <si>
    <t>J83041</t>
  </si>
  <si>
    <t>MALMESBURY PRIMARY CARE CENTRE</t>
  </si>
  <si>
    <t>J83042</t>
  </si>
  <si>
    <t>ROWDEN SURGERY</t>
  </si>
  <si>
    <t>J83043</t>
  </si>
  <si>
    <t>DOWNTON SURGERY</t>
  </si>
  <si>
    <t>J83044</t>
  </si>
  <si>
    <t>WIDBROOK MEDICAL PRACTICE &gt; USE J83016</t>
  </si>
  <si>
    <t>J83045</t>
  </si>
  <si>
    <t>RAMSBURY SURGERY</t>
  </si>
  <si>
    <t>J83046</t>
  </si>
  <si>
    <t>SPA MEDICAL CENTRE</t>
  </si>
  <si>
    <t>J83048</t>
  </si>
  <si>
    <t>ST MELOR HOUSE SURGERY</t>
  </si>
  <si>
    <t>J83049</t>
  </si>
  <si>
    <t>SOUTHBROOM SURGERY</t>
  </si>
  <si>
    <t>J83050</t>
  </si>
  <si>
    <t>PATFORD HOUSE SURGERY PARTNERSHIP</t>
  </si>
  <si>
    <t>J83052</t>
  </si>
  <si>
    <t>MILLSTREAM MEDICAL CENTRE</t>
  </si>
  <si>
    <t>J83053</t>
  </si>
  <si>
    <t>ST.JAMES SURGERY</t>
  </si>
  <si>
    <t>J83055</t>
  </si>
  <si>
    <t>NEW COURT SURGERY</t>
  </si>
  <si>
    <t>J83056</t>
  </si>
  <si>
    <t>MARKET LAVINGTON SURGERY</t>
  </si>
  <si>
    <t>J83058</t>
  </si>
  <si>
    <t>TISBURY SURGERY</t>
  </si>
  <si>
    <t>J83060</t>
  </si>
  <si>
    <t>MERE SURGERY</t>
  </si>
  <si>
    <t>J83062</t>
  </si>
  <si>
    <t>WILTON HEALTH CENTRE</t>
  </si>
  <si>
    <t>J83601</t>
  </si>
  <si>
    <t>BURBAGE SURGERY</t>
  </si>
  <si>
    <t>J83603</t>
  </si>
  <si>
    <t>JUBILEE FIELD SURGERY</t>
  </si>
  <si>
    <t>J83609</t>
  </si>
  <si>
    <t>CRICKLADE SURGERY</t>
  </si>
  <si>
    <t>J83615</t>
  </si>
  <si>
    <t>OLD SCHOOL HOUSE SURGERY</t>
  </si>
  <si>
    <t>J83618</t>
  </si>
  <si>
    <t>TOLSEY SURGERY</t>
  </si>
  <si>
    <t>J83619</t>
  </si>
  <si>
    <t>COURTYARD SURGERY</t>
  </si>
  <si>
    <t>J83625</t>
  </si>
  <si>
    <t>LODGE SURGERY</t>
  </si>
  <si>
    <t>J83629</t>
  </si>
  <si>
    <t>SILTON SURGERY</t>
  </si>
  <si>
    <t>J83630</t>
  </si>
  <si>
    <t>HINDON SURGERY</t>
  </si>
  <si>
    <t>J83632</t>
  </si>
  <si>
    <t>CROSS PLAIN SURGERY</t>
  </si>
  <si>
    <t>J83636</t>
  </si>
  <si>
    <t>BEVERSBROOK MEDICAL CENTRE</t>
  </si>
  <si>
    <t>J83642</t>
  </si>
  <si>
    <t>SMALLBROOK SURGERY &gt; MERGED USE J83040</t>
  </si>
  <si>
    <t>J83643</t>
  </si>
  <si>
    <t>BOURNE VALLEY PRACTICE &gt; MERGED USE J83632</t>
  </si>
  <si>
    <t>L81038</t>
  </si>
  <si>
    <t>AIR BALLOON SURGERY</t>
  </si>
  <si>
    <t>BNSSG ICB</t>
  </si>
  <si>
    <t>Financial Year</t>
  </si>
  <si>
    <t>Claim Period</t>
  </si>
  <si>
    <t>2018-19</t>
  </si>
  <si>
    <t>2019-20</t>
  </si>
  <si>
    <t>2020-21</t>
  </si>
  <si>
    <t>2021-22</t>
  </si>
  <si>
    <t>2023-24</t>
  </si>
  <si>
    <t>2024-25</t>
  </si>
  <si>
    <t>Q1 - 2018/19</t>
  </si>
  <si>
    <t>Q2 - 2018/19</t>
  </si>
  <si>
    <t>Q3 - 2018/19</t>
  </si>
  <si>
    <t>Q4 - 2018/19</t>
  </si>
  <si>
    <t>Q1 - 2019/20</t>
  </si>
  <si>
    <t>Q2 - 2019/20</t>
  </si>
  <si>
    <t>Q3 - 2019/20</t>
  </si>
  <si>
    <t>Q4 - 2019/20</t>
  </si>
  <si>
    <t>Q1 - 2020/21</t>
  </si>
  <si>
    <t>Q2 - 2020/21</t>
  </si>
  <si>
    <t>Q3 - 2020/21</t>
  </si>
  <si>
    <t>Q4 - 2020/21</t>
  </si>
  <si>
    <t>Q1 - 2021/22</t>
  </si>
  <si>
    <t>Q2 - 2021/22</t>
  </si>
  <si>
    <t>Q3 - 2021/22</t>
  </si>
  <si>
    <t>Q4 - 2021/22</t>
  </si>
  <si>
    <t>Q1 - 2022/23</t>
  </si>
  <si>
    <t>Q2 - 2022/23</t>
  </si>
  <si>
    <t>Q3 - 2022/23</t>
  </si>
  <si>
    <t>Q4 - 2022/23</t>
  </si>
  <si>
    <t>Q1 - 2023/24</t>
  </si>
  <si>
    <t>Q2 - 2023/24</t>
  </si>
  <si>
    <t>Q3 - 2023/24</t>
  </si>
  <si>
    <t>Q4 - 2023/24</t>
  </si>
  <si>
    <t>Q1 - 2024/25</t>
  </si>
  <si>
    <t>Q2 - 2024/25</t>
  </si>
  <si>
    <t>Q3 - 2024/25</t>
  </si>
  <si>
    <t>Q4 - 2024/25</t>
  </si>
  <si>
    <t>Immunisation</t>
  </si>
  <si>
    <t>Price Per Imm</t>
  </si>
  <si>
    <t>Childhood Seasonal Influenza Vaccination Programme (two and three year olds)</t>
  </si>
  <si>
    <t xml:space="preserve">Hepatitis B at risk (newborn) babies vaccination programme </t>
  </si>
  <si>
    <t>HPV completing dose (Booster) vaccination</t>
  </si>
  <si>
    <t>MenB vaccination programme</t>
  </si>
  <si>
    <t>MMR vaccination programme</t>
  </si>
  <si>
    <t xml:space="preserve">Pneumococcal, Haemophilus influenzae type B and Meningitis C </t>
  </si>
  <si>
    <t>Pertussis in pregnant women</t>
  </si>
  <si>
    <t>Pneumococcal polysaccharide vaccination (PPV) programme</t>
  </si>
  <si>
    <t>Rotavirus (Routine Childhood Vaccination)</t>
  </si>
  <si>
    <t>Seasonal Flu Service</t>
  </si>
  <si>
    <t>Childhood Immunisations Hexavalent (6-in-1) Vaccination Programme</t>
  </si>
  <si>
    <t xml:space="preserve">Shingles Combined </t>
  </si>
  <si>
    <t>CFLU006</t>
  </si>
  <si>
    <t>HEP002</t>
  </si>
  <si>
    <t>HPV001</t>
  </si>
  <si>
    <t>MENBI01</t>
  </si>
  <si>
    <t>MACWY005</t>
  </si>
  <si>
    <t>MMRV001</t>
  </si>
  <si>
    <t> PCVHIB001</t>
  </si>
  <si>
    <t>PT001</t>
  </si>
  <si>
    <t>PNEU001</t>
  </si>
  <si>
    <t>ROTA002</t>
  </si>
  <si>
    <t>SFLU001</t>
  </si>
  <si>
    <t>6IN1001</t>
  </si>
  <si>
    <t>SHROU02</t>
  </si>
  <si>
    <t>CFLU007</t>
  </si>
  <si>
    <t>HEP003</t>
  </si>
  <si>
    <t>HPV002</t>
  </si>
  <si>
    <t>MENBI03</t>
  </si>
  <si>
    <t>MMRV002</t>
  </si>
  <si>
    <t> PCVHIB002</t>
  </si>
  <si>
    <t>PNEU004</t>
  </si>
  <si>
    <t>ROTA003</t>
  </si>
  <si>
    <t>SFLU006</t>
  </si>
  <si>
    <t>6IN1002</t>
  </si>
  <si>
    <t>SHROU03</t>
  </si>
  <si>
    <t>CFLU008</t>
  </si>
  <si>
    <t>HPV003</t>
  </si>
  <si>
    <t>MENBI09</t>
  </si>
  <si>
    <t>MMRV003</t>
  </si>
  <si>
    <t> PCVHIB003</t>
  </si>
  <si>
    <t>SFLU007</t>
  </si>
  <si>
    <t>6IN1003</t>
  </si>
  <si>
    <t>SHROU04</t>
  </si>
  <si>
    <t>CFLU009</t>
  </si>
  <si>
    <t>HPV004</t>
  </si>
  <si>
    <t>MENBI10</t>
  </si>
  <si>
    <t>MMRV004</t>
  </si>
  <si>
    <t> PCVHIB004</t>
  </si>
  <si>
    <t>SFLU008</t>
  </si>
  <si>
    <t>6IN1004</t>
  </si>
  <si>
    <t>MMRV005</t>
  </si>
  <si>
    <t> PCVHIB005</t>
  </si>
  <si>
    <t>SFLU009</t>
  </si>
  <si>
    <t>6IN1005</t>
  </si>
  <si>
    <t>MMRV006</t>
  </si>
  <si>
    <t> PCVHIB006</t>
  </si>
  <si>
    <t>SFLU010</t>
  </si>
  <si>
    <t>6IN1006</t>
  </si>
  <si>
    <t>MMRV007</t>
  </si>
  <si>
    <t> PCVHIB007</t>
  </si>
  <si>
    <t>SFLU014</t>
  </si>
  <si>
    <t>6IN1007</t>
  </si>
  <si>
    <t>SFLU015</t>
  </si>
  <si>
    <t>6IN1008</t>
  </si>
  <si>
    <t>6IN1009</t>
  </si>
  <si>
    <t>PCV Hib/MenC Vaccination</t>
  </si>
  <si>
    <t>6-in-1 Vaccination Programme</t>
  </si>
  <si>
    <t>MACWY004</t>
  </si>
  <si>
    <t>PNEU002</t>
  </si>
  <si>
    <t>HPV005</t>
  </si>
  <si>
    <t>PNEU003</t>
  </si>
  <si>
    <t xml:space="preserve">Pneumococcal polysaccharide vaccination (PPV) </t>
  </si>
  <si>
    <t>Shingles (catch up aged 78) vaccination programme</t>
  </si>
  <si>
    <t>Shingles (routine aged 70) vaccination programme</t>
  </si>
  <si>
    <t>Shingles Combined</t>
  </si>
  <si>
    <t>2015-16</t>
  </si>
  <si>
    <t>CFLU004</t>
  </si>
  <si>
    <t>HEP001</t>
  </si>
  <si>
    <t>MACWY002</t>
  </si>
  <si>
    <t>PHMC001</t>
  </si>
  <si>
    <t>ROTA001</t>
  </si>
  <si>
    <t>SHCUP01</t>
  </si>
  <si>
    <t>SHROU01</t>
  </si>
  <si>
    <t>2016-17</t>
  </si>
  <si>
    <t>CFLU005</t>
  </si>
  <si>
    <t>MACWY003</t>
  </si>
  <si>
    <t>MENBI02</t>
  </si>
  <si>
    <t>2017-18</t>
  </si>
  <si>
    <t>HEP004</t>
  </si>
  <si>
    <t>2021/22 only HEP002 and HEP003</t>
  </si>
  <si>
    <t>2021/22 only HPV003, HPV004 and HPV005</t>
  </si>
  <si>
    <t>2021/22 only MACWY004</t>
  </si>
  <si>
    <t>SFLU011</t>
  </si>
  <si>
    <t>2022-23 only MACWY005</t>
  </si>
  <si>
    <t>2021/22 new ROTA002 and ROTA003</t>
  </si>
  <si>
    <t>SFLU012</t>
  </si>
  <si>
    <t>SFLU013</t>
  </si>
  <si>
    <t>new for 2021/22</t>
  </si>
  <si>
    <t>new for 2021/23</t>
  </si>
  <si>
    <t>removed for 2021/22 Shingles (catch up aged 78) vaccination programme</t>
  </si>
  <si>
    <t>removed for 2021/22 Shingles (routine aged 70) vaccination programme</t>
  </si>
  <si>
    <t>Q1 - 2013/14</t>
  </si>
  <si>
    <t>Q2 - 2013/14</t>
  </si>
  <si>
    <t>Q3 - 2013-14</t>
  </si>
  <si>
    <t>Q4 - 2013-14</t>
  </si>
  <si>
    <t>Q1 - 2014-15</t>
  </si>
  <si>
    <t>Q2 - 2014/15</t>
  </si>
  <si>
    <t>Q3 - 2014/15</t>
  </si>
  <si>
    <t>Q4 - 2014/15</t>
  </si>
  <si>
    <t>Q1 - 2015/16</t>
  </si>
  <si>
    <t>Q2 - 2015/16</t>
  </si>
  <si>
    <t>Q3 - 2015/16</t>
  </si>
  <si>
    <t>Q4 - 2015/16</t>
  </si>
  <si>
    <t>Q1 - 2016/17</t>
  </si>
  <si>
    <t>Q2 - 2016/17</t>
  </si>
  <si>
    <t>Q3 - 2016/17</t>
  </si>
  <si>
    <t>Q4 - 2016/17</t>
  </si>
  <si>
    <t>Q1 - 2017/18</t>
  </si>
  <si>
    <t>Q2 - 2017/18</t>
  </si>
  <si>
    <t>Q3 - 2017/18</t>
  </si>
  <si>
    <t>Q4 - 2017/18</t>
  </si>
  <si>
    <t>SFLU016</t>
  </si>
  <si>
    <t>SFLU017</t>
  </si>
  <si>
    <t>SFLU018</t>
  </si>
  <si>
    <t>2022/23 new SFLU016, SFLU017 and SFLU018</t>
  </si>
  <si>
    <t>2021/22 removed now combined</t>
  </si>
  <si>
    <t>CQRS Manual Amendment Request Form for BSW, Gloucestershire and Dorset Areas v12</t>
  </si>
  <si>
    <t xml:space="preserve">Areas covered: BaNES,Swindon &amp; Wiltshire (BSW)/Gloucestershire/Dorset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</si>
</sst>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[Red]\-#,##0\ "/>
  </numFmts>
  <fonts count="3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i/>
      <sz val="20"/>
      <color rgb="FF3333FF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rgb="FF3333FF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sz val="8"/>
      <color rgb="FF00B050"/>
      <name val="Calibri"/>
      <family val="2"/>
      <scheme val="minor"/>
    </font>
    <font>
      <b/>
      <sz val="12"/>
      <color rgb="FF242424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0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3" fillId="0" borderId="0" xfId="0" applyFont="1"/>
    <xf numFmtId="0" fontId="9" fillId="0" borderId="0" xfId="0" applyFont="1"/>
    <xf numFmtId="17" fontId="10" fillId="0" borderId="0" xfId="0" applyNumberFormat="1" applyFont="1"/>
    <xf numFmtId="0" fontId="10" fillId="0" borderId="0" xfId="0" applyFont="1"/>
    <xf numFmtId="0" fontId="5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11" xfId="0" applyFont="1" applyBorder="1"/>
    <xf numFmtId="0" fontId="6" fillId="0" borderId="0" xfId="0" applyFont="1" applyAlignment="1">
      <alignment horizontal="right"/>
    </xf>
    <xf numFmtId="0" fontId="6" fillId="5" borderId="2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5" fillId="0" borderId="2" xfId="0" applyFont="1" applyBorder="1"/>
    <xf numFmtId="0" fontId="6" fillId="0" borderId="0" xfId="0" applyFont="1"/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2" borderId="1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5" fillId="0" borderId="2" xfId="2" applyNumberFormat="1" applyFont="1" applyFill="1" applyBorder="1" applyAlignment="1" applyProtection="1">
      <protection locked="0"/>
    </xf>
    <xf numFmtId="0" fontId="4" fillId="3" borderId="2" xfId="0" applyFont="1" applyFill="1" applyBorder="1" applyAlignment="1">
      <alignment horizontal="left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14" fillId="0" borderId="0" xfId="0" applyFont="1"/>
    <xf numFmtId="165" fontId="5" fillId="0" borderId="2" xfId="2" applyNumberFormat="1" applyFont="1" applyBorder="1" applyAlignment="1" applyProtection="1">
      <alignment horizontal="right"/>
    </xf>
    <xf numFmtId="0" fontId="10" fillId="8" borderId="0" xfId="0" applyFont="1" applyFill="1"/>
    <xf numFmtId="0" fontId="18" fillId="0" borderId="0" xfId="0" applyFont="1"/>
    <xf numFmtId="17" fontId="13" fillId="8" borderId="16" xfId="0" applyNumberFormat="1" applyFont="1" applyFill="1" applyBorder="1" applyAlignment="1" applyProtection="1">
      <alignment vertical="center" wrapText="1"/>
      <protection locked="0"/>
    </xf>
    <xf numFmtId="0" fontId="19" fillId="10" borderId="22" xfId="0" applyFont="1" applyFill="1" applyBorder="1" applyAlignment="1" applyProtection="1">
      <alignment horizontal="center" vertical="center" wrapText="1"/>
      <protection locked="0"/>
    </xf>
    <xf numFmtId="0" fontId="21" fillId="0" borderId="2" xfId="3" applyFont="1" applyBorder="1" applyAlignment="1" applyProtection="1">
      <alignment wrapText="1"/>
      <protection locked="0"/>
    </xf>
    <xf numFmtId="0" fontId="10" fillId="0" borderId="2" xfId="0" applyFont="1" applyBorder="1"/>
    <xf numFmtId="0" fontId="21" fillId="0" borderId="2" xfId="3" applyFont="1" applyBorder="1" applyAlignment="1">
      <alignment wrapText="1"/>
    </xf>
    <xf numFmtId="0" fontId="22" fillId="0" borderId="0" xfId="0" applyFont="1"/>
    <xf numFmtId="0" fontId="23" fillId="0" borderId="0" xfId="0" applyFont="1"/>
    <xf numFmtId="0" fontId="10" fillId="0" borderId="22" xfId="0" applyFont="1" applyBorder="1"/>
    <xf numFmtId="164" fontId="6" fillId="0" borderId="23" xfId="2" applyNumberFormat="1" applyFont="1" applyBorder="1" applyAlignment="1" applyProtection="1"/>
    <xf numFmtId="0" fontId="6" fillId="0" borderId="0" xfId="0" applyFont="1" applyAlignment="1">
      <alignment horizontal="right" vertical="center"/>
    </xf>
    <xf numFmtId="0" fontId="6" fillId="3" borderId="2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center" wrapText="1"/>
    </xf>
    <xf numFmtId="0" fontId="8" fillId="4" borderId="2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26" fillId="0" borderId="2" xfId="0" applyFont="1" applyBorder="1" applyAlignment="1">
      <alignment horizontal="left" vertical="top"/>
    </xf>
    <xf numFmtId="0" fontId="26" fillId="0" borderId="2" xfId="0" applyFont="1" applyBorder="1" applyAlignment="1">
      <alignment vertical="top"/>
    </xf>
    <xf numFmtId="0" fontId="27" fillId="0" borderId="2" xfId="1" applyFont="1" applyBorder="1" applyAlignment="1">
      <alignment wrapText="1"/>
    </xf>
    <xf numFmtId="0" fontId="28" fillId="0" borderId="2" xfId="0" applyFont="1" applyBorder="1" applyAlignment="1">
      <alignment horizontal="left" vertical="top"/>
    </xf>
    <xf numFmtId="0" fontId="28" fillId="0" borderId="2" xfId="0" applyFont="1" applyBorder="1" applyAlignment="1">
      <alignment vertical="top"/>
    </xf>
    <xf numFmtId="0" fontId="26" fillId="11" borderId="2" xfId="0" applyFont="1" applyFill="1" applyBorder="1" applyAlignment="1">
      <alignment horizontal="left" vertical="top"/>
    </xf>
    <xf numFmtId="0" fontId="26" fillId="11" borderId="2" xfId="0" applyFont="1" applyFill="1" applyBorder="1" applyAlignment="1">
      <alignment vertical="top"/>
    </xf>
    <xf numFmtId="0" fontId="5" fillId="3" borderId="17" xfId="0" applyFont="1" applyFill="1" applyBorder="1" applyAlignment="1">
      <alignment vertical="center" wrapText="1"/>
    </xf>
    <xf numFmtId="0" fontId="5" fillId="3" borderId="26" xfId="0" applyFont="1" applyFill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9" fillId="0" borderId="0" xfId="0" applyFont="1"/>
    <xf numFmtId="0" fontId="31" fillId="0" borderId="0" xfId="0" applyFont="1"/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0" fillId="8" borderId="0" xfId="0" applyFont="1" applyFill="1"/>
    <xf numFmtId="17" fontId="22" fillId="0" borderId="0" xfId="0" applyNumberFormat="1" applyFont="1"/>
    <xf numFmtId="0" fontId="10" fillId="12" borderId="0" xfId="0" applyFont="1" applyFill="1"/>
    <xf numFmtId="0" fontId="0" fillId="13" borderId="0" xfId="0" applyFill="1"/>
    <xf numFmtId="0" fontId="9" fillId="7" borderId="0" xfId="0" applyFont="1" applyFill="1"/>
    <xf numFmtId="0" fontId="3" fillId="7" borderId="0" xfId="0" applyFont="1" applyFill="1"/>
    <xf numFmtId="17" fontId="9" fillId="8" borderId="0" xfId="0" applyNumberFormat="1" applyFont="1" applyFill="1"/>
    <xf numFmtId="0" fontId="4" fillId="0" borderId="2" xfId="0" applyFont="1" applyBorder="1" applyAlignment="1">
      <alignment horizontal="center" vertical="center" wrapText="1"/>
    </xf>
    <xf numFmtId="0" fontId="37" fillId="0" borderId="0" xfId="0" applyFont="1"/>
    <xf numFmtId="0" fontId="38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15" fillId="0" borderId="5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6" fillId="3" borderId="2" xfId="0" applyFont="1" applyFill="1" applyBorder="1" applyAlignment="1">
      <alignment horizontal="right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5" fillId="0" borderId="25" xfId="0" applyFont="1" applyBorder="1" applyAlignment="1">
      <alignment horizontal="left" vertical="center" wrapText="1"/>
    </xf>
    <xf numFmtId="14" fontId="5" fillId="0" borderId="27" xfId="0" applyNumberFormat="1" applyFont="1" applyBorder="1" applyAlignment="1" applyProtection="1">
      <alignment horizontal="left" vertical="top"/>
      <protection locked="0"/>
    </xf>
    <xf numFmtId="14" fontId="5" fillId="0" borderId="3" xfId="0" applyNumberFormat="1" applyFont="1" applyBorder="1" applyAlignment="1" applyProtection="1">
      <alignment horizontal="left" vertical="top"/>
      <protection locked="0"/>
    </xf>
    <xf numFmtId="0" fontId="20" fillId="9" borderId="18" xfId="0" applyFont="1" applyFill="1" applyBorder="1" applyAlignment="1">
      <alignment horizontal="center" vertical="center" wrapText="1"/>
    </xf>
    <xf numFmtId="0" fontId="20" fillId="9" borderId="19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2" fillId="7" borderId="16" xfId="0" applyFont="1" applyFill="1" applyBorder="1" applyAlignment="1" applyProtection="1">
      <alignment horizontal="center" vertical="center" wrapText="1"/>
      <protection locked="0"/>
    </xf>
    <xf numFmtId="0" fontId="12" fillId="7" borderId="17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17" fontId="6" fillId="0" borderId="24" xfId="0" applyNumberFormat="1" applyFont="1" applyBorder="1" applyAlignment="1" applyProtection="1">
      <alignment horizontal="left" vertical="top" wrapText="1"/>
      <protection locked="0"/>
    </xf>
    <xf numFmtId="0" fontId="6" fillId="0" borderId="25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5" fillId="0" borderId="27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</cellXfs>
  <cellStyles count="4">
    <cellStyle name="Comma" xfId="2" builtinId="3"/>
    <cellStyle name="Normal" xfId="0" builtinId="0"/>
    <cellStyle name="Normal_Sheet1" xfId="3" xr:uid="{F8E528CF-7CC1-4846-A9FD-F76CB173FAD3}"/>
    <cellStyle name="Normal_Sheet2" xfId="1" xr:uid="{00000000-0005-0000-0000-000004000000}"/>
  </cellStyles>
  <dxfs count="2">
    <dxf>
      <fill>
        <patternFill>
          <bgColor rgb="FF00B05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FF00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6076950</xdr:colOff>
      <xdr:row>3</xdr:row>
      <xdr:rowOff>180975</xdr:rowOff>
    </xdr:from>
    <xdr:to>
      <xdr:col>12</xdr:col>
      <xdr:colOff>113440</xdr:colOff>
      <xdr:row>5</xdr:row>
      <xdr:rowOff>104718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B5F9E3F-460C-4B88-8E21-A65FB166B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800100"/>
          <a:ext cx="6885715" cy="4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6076950</xdr:colOff>
      <xdr:row>9</xdr:row>
      <xdr:rowOff>114300</xdr:rowOff>
    </xdr:from>
    <xdr:to>
      <xdr:col>12</xdr:col>
      <xdr:colOff>189630</xdr:colOff>
      <xdr:row>9</xdr:row>
      <xdr:rowOff>400014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84B9F9A-028F-4640-8E62-F5C7685D1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9850" y="2486025"/>
          <a:ext cx="6961905" cy="285714"/>
        </a:xfrm>
        <a:prstGeom prst="rect">
          <a:avLst/>
        </a:prstGeom>
      </xdr:spPr>
    </xdr:pic>
    <xdr:clientData/>
  </xdr:twoCellAnchor>
  <xdr:twoCellAnchor>
    <xdr:from>
      <xdr:col>12</xdr:col>
      <xdr:colOff>295273</xdr:colOff>
      <xdr:row>4</xdr:row>
      <xdr:rowOff>85725</xdr:rowOff>
    </xdr:from>
    <xdr:to>
      <xdr:col>14</xdr:col>
      <xdr:colOff>400049</xdr:colOff>
      <xdr:row>5</xdr:row>
      <xdr:rowOff>133349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BEB5798C-127C-4015-9BE6-7469F8F6CB1E}"/>
            </a:ext>
          </a:extLst>
        </xdr:cNvPr>
        <xdr:cNvSpPr/>
      </xdr:nvSpPr>
      <xdr:spPr>
        <a:xfrm rot="10800000">
          <a:off x="12515848" y="723900"/>
          <a:ext cx="1323976" cy="23812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314325</xdr:colOff>
      <xdr:row>8</xdr:row>
      <xdr:rowOff>314323</xdr:rowOff>
    </xdr:from>
    <xdr:to>
      <xdr:col>14</xdr:col>
      <xdr:colOff>419101</xdr:colOff>
      <xdr:row>10</xdr:row>
      <xdr:rowOff>85724</xdr:rowOff>
    </xdr:to>
    <xdr:sp macro="" textlink="">
      <xdr:nvSpPr>
        <xdr:cNvPr id="8" name="Arrow: Right 7">
          <a:extLst>
            <a:ext uri="{FF2B5EF4-FFF2-40B4-BE49-F238E27FC236}">
              <a16:creationId xmlns:a16="http://schemas.microsoft.com/office/drawing/2014/main" id="{DE0D5A0A-0530-4E40-A565-2E13235A6543}"/>
            </a:ext>
          </a:extLst>
        </xdr:cNvPr>
        <xdr:cNvSpPr/>
      </xdr:nvSpPr>
      <xdr:spPr>
        <a:xfrm rot="10800000">
          <a:off x="13506450" y="2609848"/>
          <a:ext cx="1323976" cy="5905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2</xdr:col>
      <xdr:colOff>9525</xdr:colOff>
      <xdr:row>61</xdr:row>
      <xdr:rowOff>85970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A70F8B-012C-4C58-AFB5-CBEA41D84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" y="5172075"/>
          <a:ext cx="6115050" cy="808697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7</xdr:row>
      <xdr:rowOff>28575</xdr:rowOff>
    </xdr:from>
    <xdr:to>
      <xdr:col>12</xdr:col>
      <xdr:colOff>9525</xdr:colOff>
      <xdr:row>8</xdr:row>
      <xdr:rowOff>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A25DC3F-41DD-494A-A1A4-A5687498C8A4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714" t="39576" r="82142" b="57220"/>
        <a:stretch/>
      </xdr:blipFill>
      <xdr:spPr bwMode="auto">
        <a:xfrm>
          <a:off x="6457950" y="1819275"/>
          <a:ext cx="6743700" cy="3524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285750</xdr:colOff>
      <xdr:row>6</xdr:row>
      <xdr:rowOff>190500</xdr:rowOff>
    </xdr:from>
    <xdr:to>
      <xdr:col>14</xdr:col>
      <xdr:colOff>426076</xdr:colOff>
      <xdr:row>8</xdr:row>
      <xdr:rowOff>48425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E901D1D-660B-47EA-AEE0-000EF77FA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477875" y="1781175"/>
          <a:ext cx="1359526" cy="43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1609397</xdr:colOff>
      <xdr:row>1</xdr:row>
      <xdr:rowOff>78698</xdr:rowOff>
    </xdr:from>
    <xdr:to>
      <xdr:col>4</xdr:col>
      <xdr:colOff>3075161</xdr:colOff>
      <xdr:row>3</xdr:row>
      <xdr:rowOff>209955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D3C8BE-EF89-4ED9-817B-143074333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0" y="319560"/>
          <a:ext cx="1472114" cy="612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18"/>
  <sheetViews>
    <sheetView workbookViewId="0">
      <selection sqref="A1:XFD1048576"/>
    </sheetView>
  </sheetViews>
  <sheetFormatPr defaultColWidth="9.1796875" defaultRowHeight="14.5" x14ac:dyDescent="0.35"/>
  <cols>
    <col min="1" max="1" width="5.1796875" customWidth="1"/>
    <col min="2" max="2" width="91.54296875" customWidth="1"/>
    <col min="3" max="3" width="18.81640625" customWidth="1"/>
  </cols>
  <sheetData>
    <row r="1" spans="1:4" ht="28.5" customHeight="1" thickBot="1" x14ac:dyDescent="0.4">
      <c r="A1" s="61">
        <v>1</v>
      </c>
      <c r="B1" s="55" t="s">
        <v>0</v>
      </c>
    </row>
    <row r="2" spans="1:4" ht="23.25" customHeight="1" thickBot="1" x14ac:dyDescent="0.4">
      <c r="A2" s="61">
        <v>2</v>
      </c>
      <c r="B2" s="56" t="s">
        <v>1</v>
      </c>
      <c r="C2" s="17" t="s">
        <v>2</v>
      </c>
      <c r="D2" s="21" t="s">
        <v>3</v>
      </c>
    </row>
    <row r="3" spans="1:4" ht="15.5" x14ac:dyDescent="0.35">
      <c r="A3" s="61"/>
      <c r="B3" s="57" t="s">
        <v>4</v>
      </c>
      <c r="C3" s="18"/>
      <c r="D3" s="18"/>
    </row>
    <row r="4" spans="1:4" ht="15.5" x14ac:dyDescent="0.35">
      <c r="A4" s="61"/>
      <c r="B4" s="57"/>
      <c r="C4" s="18"/>
      <c r="D4" s="18"/>
    </row>
    <row r="5" spans="1:4" ht="26.25" customHeight="1" x14ac:dyDescent="0.35">
      <c r="A5" s="61">
        <v>3</v>
      </c>
      <c r="B5" s="56" t="s">
        <v>5</v>
      </c>
    </row>
    <row r="6" spans="1:4" ht="25.5" customHeight="1" x14ac:dyDescent="0.35">
      <c r="A6" s="61"/>
      <c r="B6" s="57" t="s">
        <v>6</v>
      </c>
    </row>
    <row r="7" spans="1:4" ht="15.5" x14ac:dyDescent="0.35">
      <c r="A7" s="61"/>
      <c r="B7" s="57"/>
    </row>
    <row r="8" spans="1:4" ht="30" customHeight="1" x14ac:dyDescent="0.35">
      <c r="A8" s="61">
        <v>4</v>
      </c>
      <c r="B8" s="56" t="s">
        <v>7</v>
      </c>
    </row>
    <row r="9" spans="1:4" ht="30" customHeight="1" x14ac:dyDescent="0.35">
      <c r="A9" s="61"/>
      <c r="B9" s="57"/>
    </row>
    <row r="10" spans="1:4" ht="34.5" customHeight="1" x14ac:dyDescent="0.35">
      <c r="A10" s="61">
        <v>5</v>
      </c>
      <c r="B10" s="58" t="s">
        <v>8</v>
      </c>
    </row>
    <row r="11" spans="1:4" ht="43.5" customHeight="1" x14ac:dyDescent="0.35">
      <c r="A11" s="61">
        <v>6</v>
      </c>
      <c r="B11" s="56" t="s">
        <v>9</v>
      </c>
    </row>
    <row r="12" spans="1:4" ht="40.5" customHeight="1" x14ac:dyDescent="0.35">
      <c r="A12" s="61">
        <v>7</v>
      </c>
      <c r="B12" s="58" t="s">
        <v>10</v>
      </c>
    </row>
    <row r="13" spans="1:4" ht="43.5" customHeight="1" x14ac:dyDescent="0.35">
      <c r="A13" s="61">
        <v>8</v>
      </c>
      <c r="B13" s="59" t="s">
        <v>11</v>
      </c>
    </row>
    <row r="14" spans="1:4" ht="38.25" customHeight="1" x14ac:dyDescent="0.35">
      <c r="A14" s="61"/>
      <c r="B14" s="57" t="s">
        <v>12</v>
      </c>
    </row>
    <row r="15" spans="1:4" ht="15.75" customHeight="1" x14ac:dyDescent="0.35">
      <c r="A15" s="61"/>
      <c r="B15" s="57"/>
    </row>
    <row r="16" spans="1:4" ht="54" x14ac:dyDescent="0.35">
      <c r="A16" s="61">
        <v>9</v>
      </c>
      <c r="B16" s="60" t="s">
        <v>13</v>
      </c>
    </row>
    <row r="17" spans="1:2" x14ac:dyDescent="0.35">
      <c r="A17" s="53"/>
      <c r="B17" s="54"/>
    </row>
    <row r="18" spans="1:2" ht="18" x14ac:dyDescent="0.4">
      <c r="A18" s="54"/>
      <c r="B18" s="62" t="s">
        <v>14</v>
      </c>
    </row>
  </sheetData>
  <sheetProtection select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2:V2"/>
  <sheetViews>
    <sheetView workbookViewId="0">
      <selection activeCell="B4" sqref="B4"/>
    </sheetView>
  </sheetViews>
  <sheetFormatPr defaultRowHeight="14.5" x14ac:dyDescent="0.35"/>
  <cols>
    <col min="22" max="22" width="34" customWidth="1"/>
  </cols>
  <sheetData>
    <row r="2" spans="1:22" ht="18" x14ac:dyDescent="0.4">
      <c r="A2" s="72" t="s">
        <v>15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</sheetData>
  <mergeCells count="1">
    <mergeCell ref="A2:V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2:O41"/>
  <sheetViews>
    <sheetView showGridLines="0" tabSelected="1" view="pageBreakPreview" topLeftCell="B28" zoomScale="80" zoomScaleNormal="100" zoomScaleSheetLayoutView="80" workbookViewId="0">
      <selection activeCell="I37" sqref="I37"/>
    </sheetView>
  </sheetViews>
  <sheetFormatPr defaultColWidth="9.1796875" defaultRowHeight="18.5" x14ac:dyDescent="0.45"/>
  <cols>
    <col min="1" max="1" width="1.7265625" style="7" customWidth="1"/>
    <col min="2" max="2" width="32.7265625" style="7" customWidth="1"/>
    <col min="3" max="3" width="27.453125" style="7" bestFit="1" customWidth="1"/>
    <col min="4" max="4" width="28.7265625" style="7" customWidth="1"/>
    <col min="5" max="5" width="49" style="7" customWidth="1"/>
    <col min="6" max="6" width="9.1796875" style="7"/>
    <col min="16" max="16384" width="9.1796875" style="7"/>
  </cols>
  <sheetData>
    <row r="2" spans="2:15" x14ac:dyDescent="0.45">
      <c r="B2" s="5"/>
      <c r="C2" s="6"/>
      <c r="D2" s="6"/>
      <c r="E2" s="6"/>
    </row>
    <row r="3" spans="2:15" x14ac:dyDescent="0.45">
      <c r="B3" s="8"/>
    </row>
    <row r="4" spans="2:15" x14ac:dyDescent="0.45">
      <c r="B4" s="8"/>
    </row>
    <row r="5" spans="2:15" ht="22.5" customHeight="1" x14ac:dyDescent="0.45">
      <c r="B5" s="8"/>
      <c r="E5" s="35" t="s">
        <v>16</v>
      </c>
    </row>
    <row r="6" spans="2:15" ht="18" customHeight="1" x14ac:dyDescent="0.45">
      <c r="B6" s="87" t="s">
        <v>776</v>
      </c>
      <c r="C6" s="88"/>
      <c r="D6" s="88"/>
      <c r="E6" s="89"/>
    </row>
    <row r="7" spans="2:15" ht="18" customHeight="1" x14ac:dyDescent="0.45">
      <c r="B7" s="90"/>
      <c r="C7" s="91"/>
      <c r="D7" s="91"/>
      <c r="E7" s="92"/>
    </row>
    <row r="8" spans="2:15" ht="32.25" customHeight="1" x14ac:dyDescent="0.45">
      <c r="B8" s="37" t="s">
        <v>17</v>
      </c>
      <c r="C8" s="71"/>
      <c r="D8" s="38" t="s">
        <v>18</v>
      </c>
      <c r="E8" s="52" t="str">
        <f>IFERROR(VLOOKUP(C8,'Practice List'!A:B,2,0),"")</f>
        <v/>
      </c>
    </row>
    <row r="9" spans="2:15" ht="29.25" customHeight="1" thickBot="1" x14ac:dyDescent="0.5">
      <c r="B9" s="36" t="s">
        <v>19</v>
      </c>
      <c r="C9" s="69" t="str">
        <f>IFERROR(VLOOKUP(C8,'Practice List'!A:C,3,0),"")</f>
        <v/>
      </c>
      <c r="D9" s="20" t="s">
        <v>20</v>
      </c>
      <c r="E9" s="51" t="str">
        <f>IFERROR(VLOOKUP(C8,'Practice List'!A:D,4,0),"")</f>
        <v/>
      </c>
    </row>
    <row r="10" spans="2:15" ht="38.25" customHeight="1" x14ac:dyDescent="0.45">
      <c r="B10" s="102" t="s">
        <v>21</v>
      </c>
      <c r="C10" s="98"/>
      <c r="D10" s="98"/>
      <c r="E10" s="27"/>
    </row>
    <row r="11" spans="2:15" s="25" customFormat="1" ht="30" customHeight="1" x14ac:dyDescent="0.5">
      <c r="B11" s="99" t="s">
        <v>23</v>
      </c>
      <c r="C11" s="100"/>
      <c r="D11" s="101"/>
      <c r="E11" s="26"/>
      <c r="G11"/>
      <c r="H11"/>
      <c r="I11"/>
      <c r="J11"/>
      <c r="K11"/>
      <c r="L11"/>
      <c r="M11"/>
      <c r="N11"/>
      <c r="O11"/>
    </row>
    <row r="12" spans="2:15" ht="38.25" customHeight="1" x14ac:dyDescent="0.45">
      <c r="B12" s="93" t="s">
        <v>24</v>
      </c>
      <c r="C12" s="94"/>
      <c r="D12" s="95"/>
      <c r="E12" s="96"/>
    </row>
    <row r="13" spans="2:15" ht="57" customHeight="1" thickBot="1" x14ac:dyDescent="0.5">
      <c r="B13" s="97" t="s">
        <v>26</v>
      </c>
      <c r="C13" s="98"/>
      <c r="D13" s="49"/>
      <c r="E13" s="50"/>
    </row>
    <row r="14" spans="2:15" ht="45" customHeight="1" x14ac:dyDescent="0.45">
      <c r="B14" s="103"/>
      <c r="C14" s="104"/>
      <c r="D14" s="104"/>
      <c r="E14" s="104"/>
    </row>
    <row r="15" spans="2:15" s="15" customFormat="1" ht="25.5" customHeight="1" x14ac:dyDescent="0.35">
      <c r="B15" s="75" t="s">
        <v>27</v>
      </c>
      <c r="C15" s="75"/>
      <c r="D15" s="105"/>
      <c r="E15" s="106"/>
      <c r="G15"/>
      <c r="H15"/>
      <c r="I15"/>
      <c r="J15"/>
      <c r="K15"/>
      <c r="L15"/>
      <c r="M15"/>
      <c r="N15"/>
      <c r="O15"/>
    </row>
    <row r="16" spans="2:15" s="15" customFormat="1" x14ac:dyDescent="0.35">
      <c r="B16" s="75" t="s">
        <v>28</v>
      </c>
      <c r="C16" s="75"/>
      <c r="D16" s="107"/>
      <c r="E16" s="108"/>
      <c r="G16"/>
      <c r="H16"/>
      <c r="I16"/>
      <c r="J16"/>
      <c r="K16"/>
      <c r="L16"/>
      <c r="M16"/>
      <c r="N16"/>
      <c r="O16"/>
    </row>
    <row r="17" spans="2:15" s="15" customFormat="1" x14ac:dyDescent="0.35">
      <c r="B17" s="75" t="s">
        <v>29</v>
      </c>
      <c r="C17" s="75"/>
      <c r="D17" s="107"/>
      <c r="E17" s="108"/>
      <c r="G17"/>
      <c r="H17"/>
      <c r="I17"/>
      <c r="J17"/>
      <c r="K17"/>
      <c r="L17"/>
      <c r="M17"/>
      <c r="N17"/>
      <c r="O17"/>
    </row>
    <row r="18" spans="2:15" s="15" customFormat="1" x14ac:dyDescent="0.35">
      <c r="B18" s="75" t="s">
        <v>30</v>
      </c>
      <c r="C18" s="75"/>
      <c r="D18" s="83"/>
      <c r="E18" s="84"/>
      <c r="G18"/>
      <c r="H18"/>
      <c r="I18"/>
      <c r="J18"/>
      <c r="K18"/>
      <c r="L18"/>
      <c r="M18"/>
      <c r="N18"/>
      <c r="O18"/>
    </row>
    <row r="19" spans="2:15" ht="87" customHeight="1" thickBot="1" x14ac:dyDescent="0.5">
      <c r="B19" s="82" t="s">
        <v>31</v>
      </c>
      <c r="C19" s="82"/>
      <c r="D19" s="82"/>
      <c r="E19" s="82"/>
    </row>
    <row r="20" spans="2:15" ht="33" customHeight="1" thickBot="1" x14ac:dyDescent="0.5">
      <c r="B20" s="85" t="str">
        <f>IF(C8="","Enter Practice Code!", IF(E10="","Select Year!", IF(E11="","Select Month!",IF(D12="","Select Service/Programme!", IF(B14="","Enter Reason for difference!","All Mandatory Fields Complete!")))))</f>
        <v>Enter Practice Code!</v>
      </c>
      <c r="C20" s="86"/>
      <c r="D20" s="86"/>
      <c r="E20" s="86"/>
    </row>
    <row r="21" spans="2:15" x14ac:dyDescent="0.45">
      <c r="B21" s="10" t="s">
        <v>32</v>
      </c>
      <c r="C21" s="10" t="s">
        <v>33</v>
      </c>
      <c r="D21" s="11" t="s">
        <v>34</v>
      </c>
      <c r="E21" s="11" t="s">
        <v>35</v>
      </c>
    </row>
    <row r="22" spans="2:15" x14ac:dyDescent="0.45">
      <c r="B22" s="12" t="str">
        <f>IFERROR(IF($E$10="2022-23",HLOOKUP($D$12,'DATA VALIDATION PROGRAMMES'!$D$1:$P$14,2,0),HLOOKUP($D$12,'DATA VALIDATION PROGRAMMES'!$D$17:$P$30,2,0)),"")</f>
        <v/>
      </c>
      <c r="C22" s="19"/>
      <c r="D22" s="19"/>
      <c r="E22" s="23">
        <f t="shared" ref="E22:E32" si="0">(D22-C22)</f>
        <v>0</v>
      </c>
      <c r="G22" s="65"/>
    </row>
    <row r="23" spans="2:15" x14ac:dyDescent="0.45">
      <c r="B23" s="12" t="str">
        <f>IFERROR(IF($E$10="2022-23",HLOOKUP($D$12,'DATA VALIDATION PROGRAMMES'!$D$1:$P$14,3,0),HLOOKUP($D$12,'DATA VALIDATION PROGRAMMES'!$D$17:$P$30,3,0)),"")</f>
        <v/>
      </c>
      <c r="C23" s="19"/>
      <c r="D23" s="19"/>
      <c r="E23" s="23">
        <f t="shared" si="0"/>
        <v>0</v>
      </c>
    </row>
    <row r="24" spans="2:15" x14ac:dyDescent="0.45">
      <c r="B24" s="12" t="str">
        <f>IFERROR(IF($E$10="2022-23",HLOOKUP($D$12,'DATA VALIDATION PROGRAMMES'!$D$1:$P$14,4,0),HLOOKUP($D$12,'DATA VALIDATION PROGRAMMES'!$D$17:$P$30,4,0)),"")</f>
        <v/>
      </c>
      <c r="C24" s="19"/>
      <c r="D24" s="19"/>
      <c r="E24" s="23">
        <f t="shared" si="0"/>
        <v>0</v>
      </c>
    </row>
    <row r="25" spans="2:15" x14ac:dyDescent="0.45">
      <c r="B25" s="12" t="str">
        <f>IFERROR(IF($E$10="2022-23",HLOOKUP($D$12,'DATA VALIDATION PROGRAMMES'!$D$1:$P$14,5,0),HLOOKUP($D$12,'DATA VALIDATION PROGRAMMES'!$D$17:$P$30,5,0)),"")</f>
        <v/>
      </c>
      <c r="C25" s="19"/>
      <c r="D25" s="19"/>
      <c r="E25" s="23">
        <f t="shared" si="0"/>
        <v>0</v>
      </c>
    </row>
    <row r="26" spans="2:15" x14ac:dyDescent="0.45">
      <c r="B26" s="12" t="str">
        <f>IFERROR(IF($E$10="2022-23",HLOOKUP($D$12,'DATA VALIDATION PROGRAMMES'!$D$1:$P$14,6,0),HLOOKUP($D$12,'DATA VALIDATION PROGRAMMES'!$D$17:$P$30,6,0)),"")</f>
        <v/>
      </c>
      <c r="C26" s="19"/>
      <c r="D26" s="19"/>
      <c r="E26" s="23">
        <f t="shared" si="0"/>
        <v>0</v>
      </c>
    </row>
    <row r="27" spans="2:15" x14ac:dyDescent="0.45">
      <c r="B27" s="12" t="str">
        <f>IFERROR(IF($E$10="2022-23",HLOOKUP($D$12,'DATA VALIDATION PROGRAMMES'!$D$1:$P$14,7,0),HLOOKUP($D$12,'DATA VALIDATION PROGRAMMES'!$D$17:$P$30,7,0)),"")</f>
        <v/>
      </c>
      <c r="C27" s="19"/>
      <c r="D27" s="19"/>
      <c r="E27" s="23">
        <f t="shared" si="0"/>
        <v>0</v>
      </c>
    </row>
    <row r="28" spans="2:15" x14ac:dyDescent="0.45">
      <c r="B28" s="12" t="str">
        <f>IFERROR(IF($E$10="2022-23",HLOOKUP($D$12,'DATA VALIDATION PROGRAMMES'!$D$1:$P$14,8,0),HLOOKUP($D$12,'DATA VALIDATION PROGRAMMES'!$D$17:$P$30,8,0)),"")</f>
        <v/>
      </c>
      <c r="C28" s="19"/>
      <c r="D28" s="19"/>
      <c r="E28" s="23">
        <f t="shared" si="0"/>
        <v>0</v>
      </c>
    </row>
    <row r="29" spans="2:15" ht="21.75" customHeight="1" x14ac:dyDescent="0.45">
      <c r="B29" s="12" t="str">
        <f>IFERROR(IF($E$10="2022-23",HLOOKUP($D$12,'DATA VALIDATION PROGRAMMES'!$D$1:$P$14,9,0),HLOOKUP($D$12,'DATA VALIDATION PROGRAMMES'!$D$17:$P$30,9,0)),"")</f>
        <v/>
      </c>
      <c r="C29" s="19"/>
      <c r="D29" s="19"/>
      <c r="E29" s="23">
        <f t="shared" si="0"/>
        <v>0</v>
      </c>
    </row>
    <row r="30" spans="2:15" ht="21.75" customHeight="1" x14ac:dyDescent="0.45">
      <c r="B30" s="12" t="str">
        <f>IFERROR(IF($E$10="2022-23",HLOOKUP($D$12,'DATA VALIDATION PROGRAMMES'!$D$1:$P$14,10,0),HLOOKUP($D$12,'DATA VALIDATION PROGRAMMES'!$D$17:$P$30,10,0)),"")</f>
        <v/>
      </c>
      <c r="C30" s="19"/>
      <c r="D30" s="19"/>
      <c r="E30" s="23">
        <f t="shared" si="0"/>
        <v>0</v>
      </c>
    </row>
    <row r="31" spans="2:15" ht="21.75" customHeight="1" x14ac:dyDescent="0.45">
      <c r="B31" s="12" t="str">
        <f>IFERROR(IF($E$10="2022-23",HLOOKUP($D$12,'DATA VALIDATION PROGRAMMES'!$D$1:$P$14,11,0),HLOOKUP($D$12,'DATA VALIDATION PROGRAMMES'!$D$17:$P$30,11,0)),"")</f>
        <v/>
      </c>
      <c r="C31" s="19"/>
      <c r="D31" s="19"/>
      <c r="E31" s="23">
        <f t="shared" si="0"/>
        <v>0</v>
      </c>
    </row>
    <row r="32" spans="2:15" ht="21.75" customHeight="1" x14ac:dyDescent="0.45">
      <c r="B32" s="12" t="str">
        <f>IFERROR(IF($E$10="2022-23",HLOOKUP($D$12,'DATA VALIDATION PROGRAMMES'!$D$1:$P$14,12,0),HLOOKUP($D$12,'DATA VALIDATION PROGRAMMES'!$D$17:$P$30,12,0)),"")</f>
        <v/>
      </c>
      <c r="C32" s="19"/>
      <c r="D32" s="19"/>
      <c r="E32" s="23">
        <f t="shared" si="0"/>
        <v>0</v>
      </c>
    </row>
    <row r="33" spans="2:6" ht="19" thickBot="1" x14ac:dyDescent="0.5">
      <c r="B33" s="8"/>
      <c r="D33" s="9" t="s">
        <v>36</v>
      </c>
      <c r="E33" s="34">
        <f>SUM(E22:E32)</f>
        <v>0</v>
      </c>
    </row>
    <row r="34" spans="2:6" ht="19" thickTop="1" x14ac:dyDescent="0.45">
      <c r="B34" s="8"/>
      <c r="D34" s="13"/>
      <c r="E34" s="13"/>
    </row>
    <row r="35" spans="2:6" x14ac:dyDescent="0.45">
      <c r="B35" s="16"/>
      <c r="C35" s="14"/>
      <c r="D35" s="14"/>
      <c r="E35" s="14"/>
    </row>
    <row r="36" spans="2:6" x14ac:dyDescent="0.45">
      <c r="B36" s="73" t="s">
        <v>37</v>
      </c>
      <c r="C36" s="74"/>
      <c r="D36" s="74"/>
      <c r="E36" s="74"/>
      <c r="F36" s="13"/>
    </row>
    <row r="37" spans="2:6" ht="39.75" customHeight="1" x14ac:dyDescent="0.45">
      <c r="B37" s="76" t="s">
        <v>38</v>
      </c>
      <c r="C37" s="78" t="s">
        <v>777</v>
      </c>
      <c r="D37" s="79"/>
      <c r="E37" s="79"/>
      <c r="F37" s="22" t="s">
        <v>39</v>
      </c>
    </row>
    <row r="38" spans="2:6" ht="41.25" customHeight="1" x14ac:dyDescent="0.45">
      <c r="B38" s="77"/>
      <c r="C38" s="80" t="s">
        <v>40</v>
      </c>
      <c r="D38" s="81"/>
      <c r="E38" s="81"/>
      <c r="F38" s="22" t="s">
        <v>41</v>
      </c>
    </row>
    <row r="41" spans="2:6" x14ac:dyDescent="0.45">
      <c r="F41" s="13"/>
    </row>
  </sheetData>
  <sheetProtection selectLockedCells="1"/>
  <mergeCells count="21">
    <mergeCell ref="B6:E7"/>
    <mergeCell ref="B12:C12"/>
    <mergeCell ref="D12:E12"/>
    <mergeCell ref="B17:C17"/>
    <mergeCell ref="B15:C15"/>
    <mergeCell ref="B16:C16"/>
    <mergeCell ref="B13:C13"/>
    <mergeCell ref="B11:D11"/>
    <mergeCell ref="B10:D10"/>
    <mergeCell ref="B14:E14"/>
    <mergeCell ref="D15:E15"/>
    <mergeCell ref="D16:E16"/>
    <mergeCell ref="D17:E17"/>
    <mergeCell ref="B36:E36"/>
    <mergeCell ref="B18:C18"/>
    <mergeCell ref="B37:B38"/>
    <mergeCell ref="C37:E37"/>
    <mergeCell ref="C38:E38"/>
    <mergeCell ref="B19:E19"/>
    <mergeCell ref="D18:E18"/>
    <mergeCell ref="B20:E20"/>
  </mergeCells>
  <conditionalFormatting sqref="B22:B32">
    <cfRule type="cellIs" dxfId="1" priority="2" operator="equal">
      <formula>0</formula>
    </cfRule>
  </conditionalFormatting>
  <conditionalFormatting sqref="B20:E20">
    <cfRule type="cellIs" dxfId="0" priority="1" operator="equal">
      <formula>"All Mandatory Fields Complete!"</formula>
    </cfRule>
  </conditionalFormatting>
  <dataValidations count="2">
    <dataValidation type="custom" showInputMessage="1" showErrorMessage="1" error="Please ensure that ALL mandatory fields are completed!" sqref="C22:D22" xr:uid="{453C018B-6598-4B04-87A6-737B87737CDD}">
      <formula1>AND($B$22&lt;&gt;0,$B$22&lt;&gt;"")</formula1>
    </dataValidation>
    <dataValidation type="custom" showInputMessage="1" showErrorMessage="1" error="Please ensure that ALL mandatory fields are completed!" sqref="C23:D32" xr:uid="{92EE4A75-F731-4D47-B716-6281C3421987}">
      <formula1>AND($B$23&lt;&gt;0,$B$23&lt;&gt;"")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BC122D0-E67F-4680-A68A-94C24AD604B0}">
          <x14:formula1>
            <xm:f>IF($D$12="PCV Hib/MenC Vaccination",'DATA VALIDATION ORIGINAL'!$B$122:$B$157,'DATA VALIDATION ORIGINAL'!$B$2:$B$97)</xm:f>
          </x14:formula1>
          <xm:sqref>E13:E19</xm:sqref>
        </x14:dataValidation>
        <x14:dataValidation type="list" allowBlank="1" showInputMessage="1" showErrorMessage="1" xr:uid="{329FA5A9-2EFA-4AB8-9E21-93BC24B16C19}">
          <x14:formula1>
            <xm:f>'DATA VALIDATION YR-MTH-QTR'!$A$2:$A$11</xm:f>
          </x14:formula1>
          <xm:sqref>E10</xm:sqref>
        </x14:dataValidation>
        <x14:dataValidation type="list" allowBlank="1" showInputMessage="1" showErrorMessage="1" xr:uid="{1BCAB8A9-0442-4EBC-A6A9-A2735F01BF70}">
          <x14:formula1>
            <xm:f>'DATA VALIDATION YR-MTH-QTR'!$B$2:$B$113</xm:f>
          </x14:formula1>
          <xm:sqref>E11</xm:sqref>
        </x14:dataValidation>
        <x14:dataValidation type="list" allowBlank="1" showInputMessage="1" showErrorMessage="1" xr:uid="{A390698A-EC10-4313-B8F3-8CA4F3CE50D4}">
          <x14:formula1>
            <xm:f>'DATA VALIDATION PROGRAMMES'!$B$2:$B$14</xm:f>
          </x14:formula1>
          <xm:sqref>D12:E12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278"/>
  <sheetViews>
    <sheetView workbookViewId="0">
      <pane ySplit="1" topLeftCell="A86" activePane="bottomLeft" state="frozen"/>
      <selection activeCell="A197" sqref="A197"/>
      <selection pane="bottomLeft" activeCell="A122" sqref="A122"/>
    </sheetView>
  </sheetViews>
  <sheetFormatPr defaultColWidth="35.81640625" defaultRowHeight="13.5" customHeight="1" x14ac:dyDescent="0.35"/>
  <cols>
    <col min="1" max="1" width="10.1796875" bestFit="1" customWidth="1"/>
    <col min="2" max="2" width="33.81640625" bestFit="1" customWidth="1"/>
    <col min="3" max="3" width="5.453125" bestFit="1" customWidth="1"/>
    <col min="4" max="4" width="29.54296875" customWidth="1"/>
    <col min="5" max="5" width="15.7265625" customWidth="1"/>
  </cols>
  <sheetData>
    <row r="1" spans="1:5" s="1" customFormat="1" ht="13.5" customHeight="1" x14ac:dyDescent="0.35">
      <c r="A1" s="39" t="s">
        <v>42</v>
      </c>
      <c r="B1" s="39" t="s">
        <v>43</v>
      </c>
      <c r="C1" s="39" t="s">
        <v>44</v>
      </c>
      <c r="D1" s="40" t="s">
        <v>45</v>
      </c>
      <c r="E1" s="39" t="s">
        <v>46</v>
      </c>
    </row>
    <row r="2" spans="1:5" ht="13.5" customHeight="1" x14ac:dyDescent="0.35">
      <c r="A2" s="30" t="s">
        <v>47</v>
      </c>
      <c r="B2" s="30" t="s">
        <v>48</v>
      </c>
      <c r="C2" s="29" t="s">
        <v>49</v>
      </c>
      <c r="D2" s="41" t="s">
        <v>50</v>
      </c>
      <c r="E2" s="28" t="s">
        <v>51</v>
      </c>
    </row>
    <row r="3" spans="1:5" ht="13.5" customHeight="1" x14ac:dyDescent="0.35">
      <c r="A3" s="30" t="s">
        <v>52</v>
      </c>
      <c r="B3" s="30" t="s">
        <v>53</v>
      </c>
      <c r="C3" s="29" t="s">
        <v>49</v>
      </c>
      <c r="D3" s="41" t="s">
        <v>50</v>
      </c>
      <c r="E3" s="28" t="s">
        <v>51</v>
      </c>
    </row>
    <row r="4" spans="1:5" ht="13.5" customHeight="1" x14ac:dyDescent="0.35">
      <c r="A4" s="30" t="s">
        <v>54</v>
      </c>
      <c r="B4" s="30" t="s">
        <v>55</v>
      </c>
      <c r="C4" s="29" t="s">
        <v>49</v>
      </c>
      <c r="D4" s="41" t="s">
        <v>50</v>
      </c>
      <c r="E4" s="28" t="s">
        <v>51</v>
      </c>
    </row>
    <row r="5" spans="1:5" ht="13.5" customHeight="1" x14ac:dyDescent="0.35">
      <c r="A5" s="30" t="s">
        <v>56</v>
      </c>
      <c r="B5" s="30" t="s">
        <v>57</v>
      </c>
      <c r="C5" s="29" t="s">
        <v>49</v>
      </c>
      <c r="D5" s="41" t="s">
        <v>50</v>
      </c>
      <c r="E5" s="28" t="s">
        <v>51</v>
      </c>
    </row>
    <row r="6" spans="1:5" ht="13.5" customHeight="1" x14ac:dyDescent="0.35">
      <c r="A6" s="30" t="s">
        <v>58</v>
      </c>
      <c r="B6" s="30" t="s">
        <v>59</v>
      </c>
      <c r="C6" s="29" t="s">
        <v>49</v>
      </c>
      <c r="D6" s="41" t="s">
        <v>50</v>
      </c>
      <c r="E6" s="28" t="s">
        <v>51</v>
      </c>
    </row>
    <row r="7" spans="1:5" ht="13.5" customHeight="1" x14ac:dyDescent="0.35">
      <c r="A7" s="30" t="s">
        <v>60</v>
      </c>
      <c r="B7" s="30" t="s">
        <v>61</v>
      </c>
      <c r="C7" s="29" t="s">
        <v>49</v>
      </c>
      <c r="D7" s="41" t="s">
        <v>50</v>
      </c>
      <c r="E7" s="28" t="s">
        <v>51</v>
      </c>
    </row>
    <row r="8" spans="1:5" ht="13.5" customHeight="1" x14ac:dyDescent="0.35">
      <c r="A8" s="30" t="s">
        <v>62</v>
      </c>
      <c r="B8" s="30" t="s">
        <v>63</v>
      </c>
      <c r="C8" s="29" t="s">
        <v>49</v>
      </c>
      <c r="D8" s="41" t="s">
        <v>50</v>
      </c>
      <c r="E8" s="28" t="s">
        <v>51</v>
      </c>
    </row>
    <row r="9" spans="1:5" ht="13.5" customHeight="1" x14ac:dyDescent="0.35">
      <c r="A9" s="30" t="s">
        <v>64</v>
      </c>
      <c r="B9" s="30" t="s">
        <v>65</v>
      </c>
      <c r="C9" s="29" t="s">
        <v>49</v>
      </c>
      <c r="D9" s="41" t="s">
        <v>50</v>
      </c>
      <c r="E9" s="28" t="s">
        <v>51</v>
      </c>
    </row>
    <row r="10" spans="1:5" ht="13.5" customHeight="1" x14ac:dyDescent="0.35">
      <c r="A10" s="30" t="s">
        <v>66</v>
      </c>
      <c r="B10" s="30" t="s">
        <v>67</v>
      </c>
      <c r="C10" s="29" t="s">
        <v>49</v>
      </c>
      <c r="D10" s="41" t="s">
        <v>50</v>
      </c>
      <c r="E10" s="28" t="s">
        <v>51</v>
      </c>
    </row>
    <row r="11" spans="1:5" ht="13.5" customHeight="1" x14ac:dyDescent="0.35">
      <c r="A11" s="30" t="s">
        <v>68</v>
      </c>
      <c r="B11" s="30" t="s">
        <v>69</v>
      </c>
      <c r="C11" s="29" t="s">
        <v>49</v>
      </c>
      <c r="D11" s="41" t="s">
        <v>50</v>
      </c>
      <c r="E11" s="28" t="s">
        <v>51</v>
      </c>
    </row>
    <row r="12" spans="1:5" ht="13.5" customHeight="1" x14ac:dyDescent="0.35">
      <c r="A12" s="30" t="s">
        <v>70</v>
      </c>
      <c r="B12" s="30" t="s">
        <v>71</v>
      </c>
      <c r="C12" s="29" t="s">
        <v>49</v>
      </c>
      <c r="D12" s="41" t="s">
        <v>50</v>
      </c>
      <c r="E12" s="28" t="s">
        <v>51</v>
      </c>
    </row>
    <row r="13" spans="1:5" ht="13.5" customHeight="1" x14ac:dyDescent="0.35">
      <c r="A13" s="30" t="s">
        <v>72</v>
      </c>
      <c r="B13" s="30" t="s">
        <v>73</v>
      </c>
      <c r="C13" s="29" t="s">
        <v>49</v>
      </c>
      <c r="D13" s="41" t="s">
        <v>50</v>
      </c>
      <c r="E13" s="28" t="s">
        <v>51</v>
      </c>
    </row>
    <row r="14" spans="1:5" ht="13.5" customHeight="1" x14ac:dyDescent="0.35">
      <c r="A14" s="30" t="s">
        <v>74</v>
      </c>
      <c r="B14" s="30" t="s">
        <v>75</v>
      </c>
      <c r="C14" s="29" t="s">
        <v>49</v>
      </c>
      <c r="D14" s="41" t="s">
        <v>50</v>
      </c>
      <c r="E14" s="28" t="s">
        <v>51</v>
      </c>
    </row>
    <row r="15" spans="1:5" ht="13.5" customHeight="1" x14ac:dyDescent="0.35">
      <c r="A15" s="30" t="s">
        <v>76</v>
      </c>
      <c r="B15" s="30" t="s">
        <v>77</v>
      </c>
      <c r="C15" s="29" t="s">
        <v>49</v>
      </c>
      <c r="D15" s="41" t="s">
        <v>50</v>
      </c>
      <c r="E15" s="28" t="s">
        <v>51</v>
      </c>
    </row>
    <row r="16" spans="1:5" ht="13.5" customHeight="1" x14ac:dyDescent="0.35">
      <c r="A16" s="30" t="s">
        <v>78</v>
      </c>
      <c r="B16" s="30" t="s">
        <v>79</v>
      </c>
      <c r="C16" s="29" t="s">
        <v>49</v>
      </c>
      <c r="D16" s="41" t="s">
        <v>50</v>
      </c>
      <c r="E16" s="28" t="s">
        <v>51</v>
      </c>
    </row>
    <row r="17" spans="1:5" ht="13.5" customHeight="1" x14ac:dyDescent="0.35">
      <c r="A17" s="30" t="s">
        <v>80</v>
      </c>
      <c r="B17" s="30" t="s">
        <v>81</v>
      </c>
      <c r="C17" s="29" t="s">
        <v>49</v>
      </c>
      <c r="D17" s="41" t="s">
        <v>50</v>
      </c>
      <c r="E17" s="28" t="s">
        <v>51</v>
      </c>
    </row>
    <row r="18" spans="1:5" ht="13.5" customHeight="1" x14ac:dyDescent="0.35">
      <c r="A18" s="30" t="s">
        <v>82</v>
      </c>
      <c r="B18" s="30" t="s">
        <v>83</v>
      </c>
      <c r="C18" s="29" t="s">
        <v>49</v>
      </c>
      <c r="D18" s="41" t="s">
        <v>50</v>
      </c>
      <c r="E18" s="28" t="s">
        <v>51</v>
      </c>
    </row>
    <row r="19" spans="1:5" ht="13.5" customHeight="1" x14ac:dyDescent="0.35">
      <c r="A19" s="30" t="s">
        <v>84</v>
      </c>
      <c r="B19" s="30" t="s">
        <v>85</v>
      </c>
      <c r="C19" s="29" t="s">
        <v>49</v>
      </c>
      <c r="D19" s="41" t="s">
        <v>50</v>
      </c>
      <c r="E19" s="28" t="s">
        <v>51</v>
      </c>
    </row>
    <row r="20" spans="1:5" ht="13.5" customHeight="1" x14ac:dyDescent="0.35">
      <c r="A20" s="30" t="s">
        <v>86</v>
      </c>
      <c r="B20" s="30" t="s">
        <v>87</v>
      </c>
      <c r="C20" s="29" t="s">
        <v>49</v>
      </c>
      <c r="D20" s="41" t="s">
        <v>50</v>
      </c>
      <c r="E20" s="28" t="s">
        <v>51</v>
      </c>
    </row>
    <row r="21" spans="1:5" ht="13.5" customHeight="1" x14ac:dyDescent="0.35">
      <c r="A21" s="30" t="s">
        <v>88</v>
      </c>
      <c r="B21" s="30" t="s">
        <v>89</v>
      </c>
      <c r="C21" s="29" t="s">
        <v>49</v>
      </c>
      <c r="D21" s="41" t="s">
        <v>50</v>
      </c>
      <c r="E21" s="28" t="s">
        <v>51</v>
      </c>
    </row>
    <row r="22" spans="1:5" ht="13.5" customHeight="1" x14ac:dyDescent="0.35">
      <c r="A22" s="30" t="s">
        <v>90</v>
      </c>
      <c r="B22" s="30" t="s">
        <v>91</v>
      </c>
      <c r="C22" s="29" t="s">
        <v>49</v>
      </c>
      <c r="D22" s="41" t="s">
        <v>50</v>
      </c>
      <c r="E22" s="28" t="s">
        <v>51</v>
      </c>
    </row>
    <row r="23" spans="1:5" ht="13.5" customHeight="1" x14ac:dyDescent="0.35">
      <c r="A23" s="30" t="s">
        <v>92</v>
      </c>
      <c r="B23" s="30" t="s">
        <v>93</v>
      </c>
      <c r="C23" s="29" t="s">
        <v>49</v>
      </c>
      <c r="D23" s="41" t="s">
        <v>50</v>
      </c>
      <c r="E23" s="28" t="s">
        <v>51</v>
      </c>
    </row>
    <row r="24" spans="1:5" ht="13.5" customHeight="1" x14ac:dyDescent="0.35">
      <c r="A24" s="30" t="s">
        <v>94</v>
      </c>
      <c r="B24" s="30" t="s">
        <v>95</v>
      </c>
      <c r="C24" s="29" t="s">
        <v>49</v>
      </c>
      <c r="D24" s="41" t="s">
        <v>50</v>
      </c>
      <c r="E24" s="28" t="s">
        <v>51</v>
      </c>
    </row>
    <row r="25" spans="1:5" ht="13.5" customHeight="1" x14ac:dyDescent="0.35">
      <c r="A25" s="30" t="s">
        <v>96</v>
      </c>
      <c r="B25" s="30" t="s">
        <v>97</v>
      </c>
      <c r="C25" s="29" t="s">
        <v>49</v>
      </c>
      <c r="D25" s="41" t="s">
        <v>50</v>
      </c>
      <c r="E25" s="28" t="s">
        <v>51</v>
      </c>
    </row>
    <row r="26" spans="1:5" ht="13.5" customHeight="1" x14ac:dyDescent="0.35">
      <c r="A26" s="30" t="s">
        <v>98</v>
      </c>
      <c r="B26" s="30" t="s">
        <v>99</v>
      </c>
      <c r="C26" s="29" t="s">
        <v>49</v>
      </c>
      <c r="D26" s="41" t="s">
        <v>50</v>
      </c>
      <c r="E26" s="28" t="s">
        <v>51</v>
      </c>
    </row>
    <row r="27" spans="1:5" ht="13.5" customHeight="1" x14ac:dyDescent="0.35">
      <c r="A27" s="30" t="s">
        <v>100</v>
      </c>
      <c r="B27" s="30" t="s">
        <v>101</v>
      </c>
      <c r="C27" s="29" t="s">
        <v>49</v>
      </c>
      <c r="D27" s="41" t="s">
        <v>50</v>
      </c>
      <c r="E27" s="28" t="s">
        <v>51</v>
      </c>
    </row>
    <row r="28" spans="1:5" ht="13.5" customHeight="1" x14ac:dyDescent="0.35">
      <c r="A28" s="30" t="s">
        <v>102</v>
      </c>
      <c r="B28" s="30" t="s">
        <v>103</v>
      </c>
      <c r="C28" s="29" t="s">
        <v>49</v>
      </c>
      <c r="D28" s="41" t="s">
        <v>50</v>
      </c>
      <c r="E28" s="28" t="s">
        <v>51</v>
      </c>
    </row>
    <row r="29" spans="1:5" ht="13.5" customHeight="1" x14ac:dyDescent="0.35">
      <c r="A29" s="42" t="s">
        <v>104</v>
      </c>
      <c r="B29" s="43" t="s">
        <v>105</v>
      </c>
      <c r="C29" s="44" t="s">
        <v>106</v>
      </c>
      <c r="D29" s="42" t="s">
        <v>107</v>
      </c>
      <c r="E29" s="28" t="s">
        <v>51</v>
      </c>
    </row>
    <row r="30" spans="1:5" ht="13.5" customHeight="1" x14ac:dyDescent="0.35">
      <c r="A30" s="42" t="s">
        <v>108</v>
      </c>
      <c r="B30" s="43" t="s">
        <v>109</v>
      </c>
      <c r="C30" s="44" t="s">
        <v>106</v>
      </c>
      <c r="D30" s="42" t="s">
        <v>107</v>
      </c>
      <c r="E30" s="28" t="s">
        <v>51</v>
      </c>
    </row>
    <row r="31" spans="1:5" ht="13.5" customHeight="1" x14ac:dyDescent="0.35">
      <c r="A31" s="45" t="s">
        <v>110</v>
      </c>
      <c r="B31" s="46" t="s">
        <v>111</v>
      </c>
      <c r="C31" s="44" t="s">
        <v>106</v>
      </c>
      <c r="D31" s="42" t="s">
        <v>107</v>
      </c>
      <c r="E31" s="28" t="s">
        <v>51</v>
      </c>
    </row>
    <row r="32" spans="1:5" ht="13.5" customHeight="1" x14ac:dyDescent="0.35">
      <c r="A32" s="42" t="s">
        <v>112</v>
      </c>
      <c r="B32" s="43" t="s">
        <v>113</v>
      </c>
      <c r="C32" s="44" t="s">
        <v>106</v>
      </c>
      <c r="D32" s="42" t="s">
        <v>107</v>
      </c>
      <c r="E32" s="28" t="s">
        <v>51</v>
      </c>
    </row>
    <row r="33" spans="1:5" ht="13.5" customHeight="1" x14ac:dyDescent="0.35">
      <c r="A33" s="42" t="s">
        <v>114</v>
      </c>
      <c r="B33" s="43" t="s">
        <v>115</v>
      </c>
      <c r="C33" s="44" t="s">
        <v>106</v>
      </c>
      <c r="D33" s="42" t="s">
        <v>107</v>
      </c>
      <c r="E33" s="28" t="s">
        <v>51</v>
      </c>
    </row>
    <row r="34" spans="1:5" ht="13.5" customHeight="1" x14ac:dyDescent="0.35">
      <c r="A34" s="42" t="s">
        <v>116</v>
      </c>
      <c r="B34" s="43" t="s">
        <v>117</v>
      </c>
      <c r="C34" s="44" t="s">
        <v>106</v>
      </c>
      <c r="D34" s="42" t="s">
        <v>107</v>
      </c>
      <c r="E34" s="28" t="s">
        <v>51</v>
      </c>
    </row>
    <row r="35" spans="1:5" ht="13.5" customHeight="1" x14ac:dyDescent="0.35">
      <c r="A35" s="42" t="s">
        <v>118</v>
      </c>
      <c r="B35" s="43" t="s">
        <v>119</v>
      </c>
      <c r="C35" s="44" t="s">
        <v>106</v>
      </c>
      <c r="D35" s="42" t="s">
        <v>107</v>
      </c>
      <c r="E35" s="28" t="s">
        <v>51</v>
      </c>
    </row>
    <row r="36" spans="1:5" ht="13.5" customHeight="1" x14ac:dyDescent="0.35">
      <c r="A36" s="42" t="s">
        <v>120</v>
      </c>
      <c r="B36" s="43" t="s">
        <v>121</v>
      </c>
      <c r="C36" s="44" t="s">
        <v>106</v>
      </c>
      <c r="D36" s="42" t="s">
        <v>107</v>
      </c>
      <c r="E36" s="28" t="s">
        <v>51</v>
      </c>
    </row>
    <row r="37" spans="1:5" ht="13.5" customHeight="1" x14ac:dyDescent="0.35">
      <c r="A37" s="42" t="s">
        <v>122</v>
      </c>
      <c r="B37" s="43" t="s">
        <v>123</v>
      </c>
      <c r="C37" s="44" t="s">
        <v>106</v>
      </c>
      <c r="D37" s="42" t="s">
        <v>107</v>
      </c>
      <c r="E37" s="28" t="s">
        <v>51</v>
      </c>
    </row>
    <row r="38" spans="1:5" ht="13.5" customHeight="1" x14ac:dyDescent="0.35">
      <c r="A38" s="42" t="s">
        <v>124</v>
      </c>
      <c r="B38" s="43" t="s">
        <v>125</v>
      </c>
      <c r="C38" s="44" t="s">
        <v>106</v>
      </c>
      <c r="D38" s="42" t="s">
        <v>107</v>
      </c>
      <c r="E38" s="28" t="s">
        <v>51</v>
      </c>
    </row>
    <row r="39" spans="1:5" ht="13.5" customHeight="1" x14ac:dyDescent="0.35">
      <c r="A39" s="47" t="s">
        <v>126</v>
      </c>
      <c r="B39" s="48" t="s">
        <v>127</v>
      </c>
      <c r="C39" s="44" t="s">
        <v>106</v>
      </c>
      <c r="D39" s="42" t="s">
        <v>107</v>
      </c>
      <c r="E39" s="28" t="s">
        <v>51</v>
      </c>
    </row>
    <row r="40" spans="1:5" ht="13.5" customHeight="1" x14ac:dyDescent="0.35">
      <c r="A40" s="47" t="s">
        <v>128</v>
      </c>
      <c r="B40" s="48" t="s">
        <v>129</v>
      </c>
      <c r="C40" s="44" t="s">
        <v>106</v>
      </c>
      <c r="D40" s="42" t="s">
        <v>107</v>
      </c>
      <c r="E40" s="28" t="s">
        <v>51</v>
      </c>
    </row>
    <row r="41" spans="1:5" ht="13.5" customHeight="1" x14ac:dyDescent="0.35">
      <c r="A41" s="47" t="s">
        <v>130</v>
      </c>
      <c r="B41" s="48" t="s">
        <v>131</v>
      </c>
      <c r="C41" s="44" t="s">
        <v>106</v>
      </c>
      <c r="D41" s="42" t="s">
        <v>107</v>
      </c>
      <c r="E41" s="28" t="s">
        <v>51</v>
      </c>
    </row>
    <row r="42" spans="1:5" ht="13.5" customHeight="1" x14ac:dyDescent="0.35">
      <c r="A42" s="42" t="s">
        <v>132</v>
      </c>
      <c r="B42" s="43" t="s">
        <v>133</v>
      </c>
      <c r="C42" s="44" t="s">
        <v>106</v>
      </c>
      <c r="D42" s="42" t="s">
        <v>107</v>
      </c>
      <c r="E42" s="28" t="s">
        <v>51</v>
      </c>
    </row>
    <row r="43" spans="1:5" ht="13.5" customHeight="1" x14ac:dyDescent="0.35">
      <c r="A43" s="47" t="s">
        <v>134</v>
      </c>
      <c r="B43" s="48" t="s">
        <v>135</v>
      </c>
      <c r="C43" s="44" t="s">
        <v>106</v>
      </c>
      <c r="D43" s="42" t="s">
        <v>107</v>
      </c>
      <c r="E43" s="28" t="s">
        <v>51</v>
      </c>
    </row>
    <row r="44" spans="1:5" ht="13.5" customHeight="1" x14ac:dyDescent="0.35">
      <c r="A44" s="42" t="s">
        <v>136</v>
      </c>
      <c r="B44" s="43" t="s">
        <v>137</v>
      </c>
      <c r="C44" s="44" t="s">
        <v>106</v>
      </c>
      <c r="D44" s="42" t="s">
        <v>107</v>
      </c>
      <c r="E44" s="28" t="s">
        <v>51</v>
      </c>
    </row>
    <row r="45" spans="1:5" ht="13.5" customHeight="1" x14ac:dyDescent="0.35">
      <c r="A45" s="42" t="s">
        <v>138</v>
      </c>
      <c r="B45" s="43" t="s">
        <v>139</v>
      </c>
      <c r="C45" s="44" t="s">
        <v>106</v>
      </c>
      <c r="D45" s="42" t="s">
        <v>107</v>
      </c>
      <c r="E45" s="28" t="s">
        <v>51</v>
      </c>
    </row>
    <row r="46" spans="1:5" ht="13.5" customHeight="1" x14ac:dyDescent="0.35">
      <c r="A46" s="47" t="s">
        <v>140</v>
      </c>
      <c r="B46" s="48" t="s">
        <v>141</v>
      </c>
      <c r="C46" s="44" t="s">
        <v>106</v>
      </c>
      <c r="D46" s="42" t="s">
        <v>107</v>
      </c>
      <c r="E46" s="28" t="s">
        <v>51</v>
      </c>
    </row>
    <row r="47" spans="1:5" ht="13.5" customHeight="1" x14ac:dyDescent="0.35">
      <c r="A47" s="42" t="s">
        <v>142</v>
      </c>
      <c r="B47" s="43" t="s">
        <v>143</v>
      </c>
      <c r="C47" s="44" t="s">
        <v>106</v>
      </c>
      <c r="D47" s="42" t="s">
        <v>107</v>
      </c>
      <c r="E47" s="28" t="s">
        <v>51</v>
      </c>
    </row>
    <row r="48" spans="1:5" ht="13.5" customHeight="1" x14ac:dyDescent="0.35">
      <c r="A48" s="47" t="s">
        <v>144</v>
      </c>
      <c r="B48" s="48" t="s">
        <v>145</v>
      </c>
      <c r="C48" s="44" t="s">
        <v>106</v>
      </c>
      <c r="D48" s="42" t="s">
        <v>107</v>
      </c>
      <c r="E48" s="28" t="s">
        <v>51</v>
      </c>
    </row>
    <row r="49" spans="1:5" ht="13.5" customHeight="1" x14ac:dyDescent="0.35">
      <c r="A49" s="42" t="s">
        <v>146</v>
      </c>
      <c r="B49" s="43" t="s">
        <v>147</v>
      </c>
      <c r="C49" s="44" t="s">
        <v>106</v>
      </c>
      <c r="D49" s="42" t="s">
        <v>107</v>
      </c>
      <c r="E49" s="28" t="s">
        <v>51</v>
      </c>
    </row>
    <row r="50" spans="1:5" ht="13.5" customHeight="1" x14ac:dyDescent="0.35">
      <c r="A50" s="42" t="s">
        <v>148</v>
      </c>
      <c r="B50" s="43" t="s">
        <v>149</v>
      </c>
      <c r="C50" s="44" t="s">
        <v>106</v>
      </c>
      <c r="D50" s="42" t="s">
        <v>107</v>
      </c>
      <c r="E50" s="28" t="s">
        <v>51</v>
      </c>
    </row>
    <row r="51" spans="1:5" ht="13.5" customHeight="1" x14ac:dyDescent="0.35">
      <c r="A51" s="42" t="s">
        <v>150</v>
      </c>
      <c r="B51" s="43" t="s">
        <v>151</v>
      </c>
      <c r="C51" s="44" t="s">
        <v>106</v>
      </c>
      <c r="D51" s="42" t="s">
        <v>107</v>
      </c>
      <c r="E51" s="28" t="s">
        <v>51</v>
      </c>
    </row>
    <row r="52" spans="1:5" ht="13.5" customHeight="1" x14ac:dyDescent="0.35">
      <c r="A52" s="47" t="s">
        <v>152</v>
      </c>
      <c r="B52" s="48" t="s">
        <v>153</v>
      </c>
      <c r="C52" s="44" t="s">
        <v>106</v>
      </c>
      <c r="D52" s="42" t="s">
        <v>107</v>
      </c>
      <c r="E52" s="28" t="s">
        <v>51</v>
      </c>
    </row>
    <row r="53" spans="1:5" ht="13.5" customHeight="1" x14ac:dyDescent="0.35">
      <c r="A53" s="47" t="s">
        <v>154</v>
      </c>
      <c r="B53" s="48" t="s">
        <v>155</v>
      </c>
      <c r="C53" s="44" t="s">
        <v>106</v>
      </c>
      <c r="D53" s="42" t="s">
        <v>107</v>
      </c>
      <c r="E53" s="28" t="s">
        <v>51</v>
      </c>
    </row>
    <row r="54" spans="1:5" ht="13.5" customHeight="1" x14ac:dyDescent="0.35">
      <c r="A54" s="47" t="s">
        <v>156</v>
      </c>
      <c r="B54" s="48" t="s">
        <v>157</v>
      </c>
      <c r="C54" s="44" t="s">
        <v>106</v>
      </c>
      <c r="D54" s="42" t="s">
        <v>107</v>
      </c>
      <c r="E54" s="28" t="s">
        <v>51</v>
      </c>
    </row>
    <row r="55" spans="1:5" ht="13.5" customHeight="1" x14ac:dyDescent="0.35">
      <c r="A55" s="47" t="s">
        <v>158</v>
      </c>
      <c r="B55" s="48" t="s">
        <v>159</v>
      </c>
      <c r="C55" s="44" t="s">
        <v>106</v>
      </c>
      <c r="D55" s="42" t="s">
        <v>107</v>
      </c>
      <c r="E55" s="28" t="s">
        <v>51</v>
      </c>
    </row>
    <row r="56" spans="1:5" ht="13.5" customHeight="1" x14ac:dyDescent="0.35">
      <c r="A56" s="47" t="s">
        <v>160</v>
      </c>
      <c r="B56" s="48" t="s">
        <v>161</v>
      </c>
      <c r="C56" s="44" t="s">
        <v>106</v>
      </c>
      <c r="D56" s="42" t="s">
        <v>107</v>
      </c>
      <c r="E56" s="28" t="s">
        <v>51</v>
      </c>
    </row>
    <row r="57" spans="1:5" ht="13.5" customHeight="1" x14ac:dyDescent="0.35">
      <c r="A57" s="47" t="s">
        <v>162</v>
      </c>
      <c r="B57" s="48" t="s">
        <v>163</v>
      </c>
      <c r="C57" s="44" t="s">
        <v>106</v>
      </c>
      <c r="D57" s="42" t="s">
        <v>107</v>
      </c>
      <c r="E57" s="28" t="s">
        <v>51</v>
      </c>
    </row>
    <row r="58" spans="1:5" ht="13.5" customHeight="1" x14ac:dyDescent="0.35">
      <c r="A58" s="47" t="s">
        <v>164</v>
      </c>
      <c r="B58" s="48" t="s">
        <v>165</v>
      </c>
      <c r="C58" s="44" t="s">
        <v>106</v>
      </c>
      <c r="D58" s="42" t="s">
        <v>107</v>
      </c>
      <c r="E58" s="28" t="s">
        <v>51</v>
      </c>
    </row>
    <row r="59" spans="1:5" ht="13.5" customHeight="1" x14ac:dyDescent="0.35">
      <c r="A59" s="47" t="s">
        <v>166</v>
      </c>
      <c r="B59" s="48" t="s">
        <v>167</v>
      </c>
      <c r="C59" s="44" t="s">
        <v>106</v>
      </c>
      <c r="D59" s="42" t="s">
        <v>107</v>
      </c>
      <c r="E59" s="28" t="s">
        <v>51</v>
      </c>
    </row>
    <row r="60" spans="1:5" ht="13.5" customHeight="1" x14ac:dyDescent="0.35">
      <c r="A60" s="47" t="s">
        <v>168</v>
      </c>
      <c r="B60" s="48" t="s">
        <v>169</v>
      </c>
      <c r="C60" s="44" t="s">
        <v>106</v>
      </c>
      <c r="D60" s="42" t="s">
        <v>107</v>
      </c>
      <c r="E60" s="28" t="s">
        <v>51</v>
      </c>
    </row>
    <row r="61" spans="1:5" ht="13.5" customHeight="1" x14ac:dyDescent="0.35">
      <c r="A61" s="47" t="s">
        <v>170</v>
      </c>
      <c r="B61" s="48" t="s">
        <v>171</v>
      </c>
      <c r="C61" s="44" t="s">
        <v>106</v>
      </c>
      <c r="D61" s="42" t="s">
        <v>107</v>
      </c>
      <c r="E61" s="28" t="s">
        <v>51</v>
      </c>
    </row>
    <row r="62" spans="1:5" ht="13.5" customHeight="1" x14ac:dyDescent="0.35">
      <c r="A62" s="47" t="s">
        <v>172</v>
      </c>
      <c r="B62" s="48" t="s">
        <v>173</v>
      </c>
      <c r="C62" s="44" t="s">
        <v>106</v>
      </c>
      <c r="D62" s="42" t="s">
        <v>107</v>
      </c>
      <c r="E62" s="28" t="s">
        <v>51</v>
      </c>
    </row>
    <row r="63" spans="1:5" ht="13.5" customHeight="1" x14ac:dyDescent="0.35">
      <c r="A63" s="47" t="s">
        <v>174</v>
      </c>
      <c r="B63" s="48" t="s">
        <v>175</v>
      </c>
      <c r="C63" s="44" t="s">
        <v>106</v>
      </c>
      <c r="D63" s="42" t="s">
        <v>107</v>
      </c>
      <c r="E63" s="28" t="s">
        <v>51</v>
      </c>
    </row>
    <row r="64" spans="1:5" ht="13.5" customHeight="1" x14ac:dyDescent="0.35">
      <c r="A64" s="47" t="s">
        <v>176</v>
      </c>
      <c r="B64" s="48" t="s">
        <v>177</v>
      </c>
      <c r="C64" s="44" t="s">
        <v>106</v>
      </c>
      <c r="D64" s="42" t="s">
        <v>107</v>
      </c>
      <c r="E64" s="28" t="s">
        <v>51</v>
      </c>
    </row>
    <row r="65" spans="1:5" ht="13.5" customHeight="1" x14ac:dyDescent="0.35">
      <c r="A65" s="47" t="s">
        <v>178</v>
      </c>
      <c r="B65" s="48" t="s">
        <v>179</v>
      </c>
      <c r="C65" s="44" t="s">
        <v>106</v>
      </c>
      <c r="D65" s="42" t="s">
        <v>107</v>
      </c>
      <c r="E65" s="28" t="s">
        <v>51</v>
      </c>
    </row>
    <row r="66" spans="1:5" ht="13.5" customHeight="1" x14ac:dyDescent="0.35">
      <c r="A66" s="47" t="s">
        <v>180</v>
      </c>
      <c r="B66" s="48" t="s">
        <v>181</v>
      </c>
      <c r="C66" s="44" t="s">
        <v>106</v>
      </c>
      <c r="D66" s="42" t="s">
        <v>107</v>
      </c>
      <c r="E66" s="28" t="s">
        <v>51</v>
      </c>
    </row>
    <row r="67" spans="1:5" ht="13.5" customHeight="1" x14ac:dyDescent="0.35">
      <c r="A67" s="47" t="s">
        <v>182</v>
      </c>
      <c r="B67" s="48" t="s">
        <v>183</v>
      </c>
      <c r="C67" s="44" t="s">
        <v>106</v>
      </c>
      <c r="D67" s="42" t="s">
        <v>107</v>
      </c>
      <c r="E67" s="28" t="s">
        <v>51</v>
      </c>
    </row>
    <row r="68" spans="1:5" ht="13.5" customHeight="1" x14ac:dyDescent="0.35">
      <c r="A68" s="47" t="s">
        <v>184</v>
      </c>
      <c r="B68" s="48" t="s">
        <v>185</v>
      </c>
      <c r="C68" s="44" t="s">
        <v>106</v>
      </c>
      <c r="D68" s="42" t="s">
        <v>107</v>
      </c>
      <c r="E68" s="28" t="s">
        <v>51</v>
      </c>
    </row>
    <row r="69" spans="1:5" ht="13.5" customHeight="1" x14ac:dyDescent="0.35">
      <c r="A69" s="42" t="s">
        <v>186</v>
      </c>
      <c r="B69" s="43" t="s">
        <v>187</v>
      </c>
      <c r="C69" s="44" t="s">
        <v>106</v>
      </c>
      <c r="D69" s="42" t="s">
        <v>107</v>
      </c>
      <c r="E69" s="28" t="s">
        <v>51</v>
      </c>
    </row>
    <row r="70" spans="1:5" ht="13.5" customHeight="1" x14ac:dyDescent="0.35">
      <c r="A70" s="47" t="s">
        <v>188</v>
      </c>
      <c r="B70" s="48" t="s">
        <v>189</v>
      </c>
      <c r="C70" s="44" t="s">
        <v>106</v>
      </c>
      <c r="D70" s="42" t="s">
        <v>107</v>
      </c>
      <c r="E70" s="28" t="s">
        <v>51</v>
      </c>
    </row>
    <row r="71" spans="1:5" ht="13.5" customHeight="1" x14ac:dyDescent="0.35">
      <c r="A71" s="47" t="s">
        <v>190</v>
      </c>
      <c r="B71" s="48" t="s">
        <v>191</v>
      </c>
      <c r="C71" s="44" t="s">
        <v>106</v>
      </c>
      <c r="D71" s="42" t="s">
        <v>107</v>
      </c>
      <c r="E71" s="28" t="s">
        <v>51</v>
      </c>
    </row>
    <row r="72" spans="1:5" ht="13.5" customHeight="1" x14ac:dyDescent="0.35">
      <c r="A72" s="47" t="s">
        <v>192</v>
      </c>
      <c r="B72" s="48" t="s">
        <v>193</v>
      </c>
      <c r="C72" s="44" t="s">
        <v>106</v>
      </c>
      <c r="D72" s="42" t="s">
        <v>107</v>
      </c>
      <c r="E72" s="28" t="s">
        <v>51</v>
      </c>
    </row>
    <row r="73" spans="1:5" ht="13.5" customHeight="1" x14ac:dyDescent="0.35">
      <c r="A73" s="47" t="s">
        <v>194</v>
      </c>
      <c r="B73" s="48" t="s">
        <v>195</v>
      </c>
      <c r="C73" s="44" t="s">
        <v>106</v>
      </c>
      <c r="D73" s="42" t="s">
        <v>107</v>
      </c>
      <c r="E73" s="28" t="s">
        <v>51</v>
      </c>
    </row>
    <row r="74" spans="1:5" ht="13.5" customHeight="1" x14ac:dyDescent="0.35">
      <c r="A74" s="47" t="s">
        <v>196</v>
      </c>
      <c r="B74" s="48" t="s">
        <v>197</v>
      </c>
      <c r="C74" s="44" t="s">
        <v>106</v>
      </c>
      <c r="D74" s="42" t="s">
        <v>107</v>
      </c>
      <c r="E74" s="28" t="s">
        <v>51</v>
      </c>
    </row>
    <row r="75" spans="1:5" ht="13.5" customHeight="1" x14ac:dyDescent="0.35">
      <c r="A75" s="47" t="s">
        <v>198</v>
      </c>
      <c r="B75" s="48" t="s">
        <v>199</v>
      </c>
      <c r="C75" s="44" t="s">
        <v>106</v>
      </c>
      <c r="D75" s="42" t="s">
        <v>107</v>
      </c>
      <c r="E75" s="28" t="s">
        <v>51</v>
      </c>
    </row>
    <row r="76" spans="1:5" ht="13.5" customHeight="1" x14ac:dyDescent="0.35">
      <c r="A76" s="47" t="s">
        <v>200</v>
      </c>
      <c r="B76" s="48" t="s">
        <v>201</v>
      </c>
      <c r="C76" s="44" t="s">
        <v>106</v>
      </c>
      <c r="D76" s="42" t="s">
        <v>107</v>
      </c>
      <c r="E76" s="28" t="s">
        <v>51</v>
      </c>
    </row>
    <row r="77" spans="1:5" ht="13.5" customHeight="1" x14ac:dyDescent="0.35">
      <c r="A77" s="47" t="s">
        <v>202</v>
      </c>
      <c r="B77" s="48" t="s">
        <v>203</v>
      </c>
      <c r="C77" s="44" t="s">
        <v>106</v>
      </c>
      <c r="D77" s="42" t="s">
        <v>107</v>
      </c>
      <c r="E77" s="28" t="s">
        <v>51</v>
      </c>
    </row>
    <row r="78" spans="1:5" ht="13.5" customHeight="1" x14ac:dyDescent="0.35">
      <c r="A78" s="47" t="s">
        <v>204</v>
      </c>
      <c r="B78" s="48" t="s">
        <v>205</v>
      </c>
      <c r="C78" s="44" t="s">
        <v>106</v>
      </c>
      <c r="D78" s="42" t="s">
        <v>107</v>
      </c>
      <c r="E78" s="28" t="s">
        <v>51</v>
      </c>
    </row>
    <row r="79" spans="1:5" ht="13.5" customHeight="1" x14ac:dyDescent="0.35">
      <c r="A79" s="47" t="s">
        <v>206</v>
      </c>
      <c r="B79" s="48" t="s">
        <v>207</v>
      </c>
      <c r="C79" s="44" t="s">
        <v>106</v>
      </c>
      <c r="D79" s="42" t="s">
        <v>107</v>
      </c>
      <c r="E79" s="28" t="s">
        <v>51</v>
      </c>
    </row>
    <row r="80" spans="1:5" ht="13.5" customHeight="1" x14ac:dyDescent="0.35">
      <c r="A80" s="47" t="s">
        <v>208</v>
      </c>
      <c r="B80" s="48" t="s">
        <v>209</v>
      </c>
      <c r="C80" s="44" t="s">
        <v>106</v>
      </c>
      <c r="D80" s="42" t="s">
        <v>107</v>
      </c>
      <c r="E80" s="28" t="s">
        <v>51</v>
      </c>
    </row>
    <row r="81" spans="1:5" ht="13.5" customHeight="1" x14ac:dyDescent="0.35">
      <c r="A81" s="42" t="s">
        <v>210</v>
      </c>
      <c r="B81" s="43" t="s">
        <v>211</v>
      </c>
      <c r="C81" s="44" t="s">
        <v>106</v>
      </c>
      <c r="D81" s="42" t="s">
        <v>107</v>
      </c>
      <c r="E81" s="28" t="s">
        <v>51</v>
      </c>
    </row>
    <row r="82" spans="1:5" ht="13.5" customHeight="1" x14ac:dyDescent="0.35">
      <c r="A82" s="47" t="s">
        <v>212</v>
      </c>
      <c r="B82" s="48" t="s">
        <v>213</v>
      </c>
      <c r="C82" s="44" t="s">
        <v>106</v>
      </c>
      <c r="D82" s="42" t="s">
        <v>107</v>
      </c>
      <c r="E82" s="28" t="s">
        <v>51</v>
      </c>
    </row>
    <row r="83" spans="1:5" ht="13.5" customHeight="1" x14ac:dyDescent="0.35">
      <c r="A83" s="47" t="s">
        <v>214</v>
      </c>
      <c r="B83" s="48" t="s">
        <v>215</v>
      </c>
      <c r="C83" s="44" t="s">
        <v>106</v>
      </c>
      <c r="D83" s="42" t="s">
        <v>107</v>
      </c>
      <c r="E83" s="28" t="s">
        <v>51</v>
      </c>
    </row>
    <row r="84" spans="1:5" ht="13.5" customHeight="1" x14ac:dyDescent="0.35">
      <c r="A84" s="47" t="s">
        <v>216</v>
      </c>
      <c r="B84" s="48" t="s">
        <v>217</v>
      </c>
      <c r="C84" s="44" t="s">
        <v>106</v>
      </c>
      <c r="D84" s="42" t="s">
        <v>107</v>
      </c>
      <c r="E84" s="28" t="s">
        <v>51</v>
      </c>
    </row>
    <row r="85" spans="1:5" ht="13.5" customHeight="1" x14ac:dyDescent="0.35">
      <c r="A85" s="47" t="s">
        <v>218</v>
      </c>
      <c r="B85" s="48" t="s">
        <v>219</v>
      </c>
      <c r="C85" s="44" t="s">
        <v>106</v>
      </c>
      <c r="D85" s="42" t="s">
        <v>107</v>
      </c>
      <c r="E85" s="28" t="s">
        <v>51</v>
      </c>
    </row>
    <row r="86" spans="1:5" ht="13.5" customHeight="1" x14ac:dyDescent="0.35">
      <c r="A86" s="47" t="s">
        <v>220</v>
      </c>
      <c r="B86" s="48" t="s">
        <v>221</v>
      </c>
      <c r="C86" s="44" t="s">
        <v>106</v>
      </c>
      <c r="D86" s="42" t="s">
        <v>107</v>
      </c>
      <c r="E86" s="28" t="s">
        <v>51</v>
      </c>
    </row>
    <row r="87" spans="1:5" ht="13.5" customHeight="1" x14ac:dyDescent="0.35">
      <c r="A87" s="47" t="s">
        <v>222</v>
      </c>
      <c r="B87" s="48" t="s">
        <v>223</v>
      </c>
      <c r="C87" s="44" t="s">
        <v>106</v>
      </c>
      <c r="D87" s="42" t="s">
        <v>107</v>
      </c>
      <c r="E87" s="28" t="s">
        <v>51</v>
      </c>
    </row>
    <row r="88" spans="1:5" ht="13.5" customHeight="1" x14ac:dyDescent="0.35">
      <c r="A88" s="47" t="s">
        <v>224</v>
      </c>
      <c r="B88" s="48" t="s">
        <v>225</v>
      </c>
      <c r="C88" s="44" t="s">
        <v>106</v>
      </c>
      <c r="D88" s="42" t="s">
        <v>107</v>
      </c>
      <c r="E88" s="28" t="s">
        <v>51</v>
      </c>
    </row>
    <row r="89" spans="1:5" ht="13.5" customHeight="1" x14ac:dyDescent="0.35">
      <c r="A89" s="47" t="s">
        <v>226</v>
      </c>
      <c r="B89" s="48" t="s">
        <v>227</v>
      </c>
      <c r="C89" s="44" t="s">
        <v>106</v>
      </c>
      <c r="D89" s="42" t="s">
        <v>107</v>
      </c>
      <c r="E89" s="28" t="s">
        <v>51</v>
      </c>
    </row>
    <row r="90" spans="1:5" ht="13.5" customHeight="1" x14ac:dyDescent="0.35">
      <c r="A90" s="47" t="s">
        <v>228</v>
      </c>
      <c r="B90" s="48" t="s">
        <v>229</v>
      </c>
      <c r="C90" s="44" t="s">
        <v>106</v>
      </c>
      <c r="D90" s="42" t="s">
        <v>107</v>
      </c>
      <c r="E90" s="28" t="s">
        <v>51</v>
      </c>
    </row>
    <row r="91" spans="1:5" ht="13.5" customHeight="1" x14ac:dyDescent="0.35">
      <c r="A91" s="42" t="s">
        <v>230</v>
      </c>
      <c r="B91" s="43" t="s">
        <v>231</v>
      </c>
      <c r="C91" s="44" t="s">
        <v>106</v>
      </c>
      <c r="D91" s="42" t="s">
        <v>107</v>
      </c>
      <c r="E91" s="28" t="s">
        <v>51</v>
      </c>
    </row>
    <row r="92" spans="1:5" ht="13.5" customHeight="1" x14ac:dyDescent="0.35">
      <c r="A92" s="47" t="s">
        <v>232</v>
      </c>
      <c r="B92" s="48" t="s">
        <v>233</v>
      </c>
      <c r="C92" s="44" t="s">
        <v>106</v>
      </c>
      <c r="D92" s="42" t="s">
        <v>107</v>
      </c>
      <c r="E92" s="28" t="s">
        <v>51</v>
      </c>
    </row>
    <row r="93" spans="1:5" ht="13.5" customHeight="1" x14ac:dyDescent="0.35">
      <c r="A93" s="47" t="s">
        <v>234</v>
      </c>
      <c r="B93" s="48" t="s">
        <v>235</v>
      </c>
      <c r="C93" s="44" t="s">
        <v>106</v>
      </c>
      <c r="D93" s="42" t="s">
        <v>107</v>
      </c>
      <c r="E93" s="28" t="s">
        <v>51</v>
      </c>
    </row>
    <row r="94" spans="1:5" ht="13.5" customHeight="1" x14ac:dyDescent="0.35">
      <c r="A94" s="47" t="s">
        <v>236</v>
      </c>
      <c r="B94" s="48" t="s">
        <v>237</v>
      </c>
      <c r="C94" s="44" t="s">
        <v>106</v>
      </c>
      <c r="D94" s="42" t="s">
        <v>107</v>
      </c>
      <c r="E94" s="28" t="s">
        <v>51</v>
      </c>
    </row>
    <row r="95" spans="1:5" ht="13.5" customHeight="1" x14ac:dyDescent="0.35">
      <c r="A95" s="47" t="s">
        <v>238</v>
      </c>
      <c r="B95" s="48" t="s">
        <v>239</v>
      </c>
      <c r="C95" s="44" t="s">
        <v>106</v>
      </c>
      <c r="D95" s="42" t="s">
        <v>107</v>
      </c>
      <c r="E95" s="28" t="s">
        <v>51</v>
      </c>
    </row>
    <row r="96" spans="1:5" ht="13.5" customHeight="1" x14ac:dyDescent="0.35">
      <c r="A96" s="47" t="s">
        <v>240</v>
      </c>
      <c r="B96" s="48" t="s">
        <v>241</v>
      </c>
      <c r="C96" s="44" t="s">
        <v>106</v>
      </c>
      <c r="D96" s="42" t="s">
        <v>107</v>
      </c>
      <c r="E96" s="28" t="s">
        <v>51</v>
      </c>
    </row>
    <row r="97" spans="1:5" ht="13.5" customHeight="1" x14ac:dyDescent="0.35">
      <c r="A97" s="47" t="s">
        <v>242</v>
      </c>
      <c r="B97" s="48" t="s">
        <v>243</v>
      </c>
      <c r="C97" s="44" t="s">
        <v>106</v>
      </c>
      <c r="D97" s="42" t="s">
        <v>107</v>
      </c>
      <c r="E97" s="28" t="s">
        <v>51</v>
      </c>
    </row>
    <row r="98" spans="1:5" ht="13.5" customHeight="1" x14ac:dyDescent="0.35">
      <c r="A98" s="47" t="s">
        <v>244</v>
      </c>
      <c r="B98" s="48" t="s">
        <v>245</v>
      </c>
      <c r="C98" s="44" t="s">
        <v>106</v>
      </c>
      <c r="D98" s="42" t="s">
        <v>107</v>
      </c>
      <c r="E98" s="28" t="s">
        <v>51</v>
      </c>
    </row>
    <row r="99" spans="1:5" ht="13.5" customHeight="1" x14ac:dyDescent="0.35">
      <c r="A99" s="47" t="s">
        <v>246</v>
      </c>
      <c r="B99" s="48" t="s">
        <v>247</v>
      </c>
      <c r="C99" s="44" t="s">
        <v>106</v>
      </c>
      <c r="D99" s="42" t="s">
        <v>107</v>
      </c>
      <c r="E99" s="28" t="s">
        <v>51</v>
      </c>
    </row>
    <row r="100" spans="1:5" ht="13.5" customHeight="1" x14ac:dyDescent="0.35">
      <c r="A100" s="47" t="s">
        <v>248</v>
      </c>
      <c r="B100" s="48" t="s">
        <v>249</v>
      </c>
      <c r="C100" s="44" t="s">
        <v>106</v>
      </c>
      <c r="D100" s="42" t="s">
        <v>107</v>
      </c>
      <c r="E100" s="28" t="s">
        <v>51</v>
      </c>
    </row>
    <row r="101" spans="1:5" ht="13.5" customHeight="1" x14ac:dyDescent="0.35">
      <c r="A101" s="42" t="s">
        <v>250</v>
      </c>
      <c r="B101" s="43" t="s">
        <v>251</v>
      </c>
      <c r="C101" s="44" t="s">
        <v>106</v>
      </c>
      <c r="D101" s="42" t="s">
        <v>107</v>
      </c>
      <c r="E101" s="28" t="s">
        <v>51</v>
      </c>
    </row>
    <row r="102" spans="1:5" ht="13.5" customHeight="1" x14ac:dyDescent="0.35">
      <c r="A102" s="42" t="s">
        <v>252</v>
      </c>
      <c r="B102" s="43" t="s">
        <v>253</v>
      </c>
      <c r="C102" s="44" t="s">
        <v>106</v>
      </c>
      <c r="D102" s="42" t="s">
        <v>107</v>
      </c>
      <c r="E102" s="28" t="s">
        <v>51</v>
      </c>
    </row>
    <row r="103" spans="1:5" ht="13.5" customHeight="1" x14ac:dyDescent="0.35">
      <c r="A103" s="47" t="s">
        <v>254</v>
      </c>
      <c r="B103" s="48" t="s">
        <v>255</v>
      </c>
      <c r="C103" s="44" t="s">
        <v>106</v>
      </c>
      <c r="D103" s="42" t="s">
        <v>107</v>
      </c>
      <c r="E103" s="28" t="s">
        <v>51</v>
      </c>
    </row>
    <row r="104" spans="1:5" ht="13.5" customHeight="1" x14ac:dyDescent="0.35">
      <c r="A104" s="47" t="s">
        <v>256</v>
      </c>
      <c r="B104" s="48" t="s">
        <v>257</v>
      </c>
      <c r="C104" s="44" t="s">
        <v>106</v>
      </c>
      <c r="D104" s="42" t="s">
        <v>107</v>
      </c>
      <c r="E104" s="28" t="s">
        <v>51</v>
      </c>
    </row>
    <row r="105" spans="1:5" ht="13.5" customHeight="1" x14ac:dyDescent="0.35">
      <c r="A105" s="42" t="s">
        <v>258</v>
      </c>
      <c r="B105" s="43" t="s">
        <v>259</v>
      </c>
      <c r="C105" s="44" t="s">
        <v>106</v>
      </c>
      <c r="D105" s="42" t="s">
        <v>107</v>
      </c>
      <c r="E105" s="28" t="s">
        <v>51</v>
      </c>
    </row>
    <row r="106" spans="1:5" ht="13.5" customHeight="1" x14ac:dyDescent="0.35">
      <c r="A106" s="47" t="s">
        <v>260</v>
      </c>
      <c r="B106" s="48" t="s">
        <v>261</v>
      </c>
      <c r="C106" s="44" t="s">
        <v>106</v>
      </c>
      <c r="D106" s="42" t="s">
        <v>107</v>
      </c>
      <c r="E106" s="28" t="s">
        <v>51</v>
      </c>
    </row>
    <row r="107" spans="1:5" ht="13.5" customHeight="1" x14ac:dyDescent="0.35">
      <c r="A107" s="47" t="s">
        <v>262</v>
      </c>
      <c r="B107" s="48" t="s">
        <v>263</v>
      </c>
      <c r="C107" s="44" t="s">
        <v>106</v>
      </c>
      <c r="D107" s="42" t="s">
        <v>107</v>
      </c>
      <c r="E107" s="28" t="s">
        <v>51</v>
      </c>
    </row>
    <row r="108" spans="1:5" ht="13.5" customHeight="1" x14ac:dyDescent="0.35">
      <c r="A108" s="47" t="s">
        <v>264</v>
      </c>
      <c r="B108" s="48" t="s">
        <v>265</v>
      </c>
      <c r="C108" s="44" t="s">
        <v>106</v>
      </c>
      <c r="D108" s="42" t="s">
        <v>107</v>
      </c>
      <c r="E108" s="28" t="s">
        <v>51</v>
      </c>
    </row>
    <row r="109" spans="1:5" ht="13.5" customHeight="1" x14ac:dyDescent="0.35">
      <c r="A109" s="42" t="s">
        <v>266</v>
      </c>
      <c r="B109" s="43" t="s">
        <v>267</v>
      </c>
      <c r="C109" s="44" t="s">
        <v>106</v>
      </c>
      <c r="D109" s="42" t="s">
        <v>107</v>
      </c>
      <c r="E109" s="28" t="s">
        <v>51</v>
      </c>
    </row>
    <row r="110" spans="1:5" ht="13.5" customHeight="1" x14ac:dyDescent="0.35">
      <c r="A110" s="42" t="s">
        <v>268</v>
      </c>
      <c r="B110" s="43" t="s">
        <v>269</v>
      </c>
      <c r="C110" s="44" t="s">
        <v>106</v>
      </c>
      <c r="D110" s="42" t="s">
        <v>107</v>
      </c>
      <c r="E110" s="28" t="s">
        <v>51</v>
      </c>
    </row>
    <row r="111" spans="1:5" ht="13.5" customHeight="1" x14ac:dyDescent="0.35">
      <c r="A111" s="47" t="s">
        <v>270</v>
      </c>
      <c r="B111" s="48" t="s">
        <v>271</v>
      </c>
      <c r="C111" s="44" t="s">
        <v>106</v>
      </c>
      <c r="D111" s="42" t="s">
        <v>107</v>
      </c>
      <c r="E111" s="28" t="s">
        <v>51</v>
      </c>
    </row>
    <row r="112" spans="1:5" ht="13.5" customHeight="1" x14ac:dyDescent="0.35">
      <c r="A112" s="42" t="s">
        <v>272</v>
      </c>
      <c r="B112" s="43" t="s">
        <v>273</v>
      </c>
      <c r="C112" s="44" t="s">
        <v>106</v>
      </c>
      <c r="D112" s="42" t="s">
        <v>107</v>
      </c>
      <c r="E112" s="28" t="s">
        <v>51</v>
      </c>
    </row>
    <row r="113" spans="1:5" ht="13.5" customHeight="1" x14ac:dyDescent="0.35">
      <c r="A113" s="28" t="s">
        <v>274</v>
      </c>
      <c r="B113" s="28" t="s">
        <v>275</v>
      </c>
      <c r="C113" s="29" t="s">
        <v>276</v>
      </c>
      <c r="D113" s="41" t="s">
        <v>277</v>
      </c>
      <c r="E113" s="28" t="s">
        <v>51</v>
      </c>
    </row>
    <row r="114" spans="1:5" ht="13.5" customHeight="1" x14ac:dyDescent="0.35">
      <c r="A114" s="28" t="s">
        <v>278</v>
      </c>
      <c r="B114" s="28" t="s">
        <v>279</v>
      </c>
      <c r="C114" s="29" t="s">
        <v>276</v>
      </c>
      <c r="D114" s="41" t="s">
        <v>277</v>
      </c>
      <c r="E114" s="28" t="s">
        <v>51</v>
      </c>
    </row>
    <row r="115" spans="1:5" ht="13.5" customHeight="1" x14ac:dyDescent="0.35">
      <c r="A115" s="28" t="s">
        <v>280</v>
      </c>
      <c r="B115" s="28" t="s">
        <v>281</v>
      </c>
      <c r="C115" s="29" t="s">
        <v>276</v>
      </c>
      <c r="D115" s="41" t="s">
        <v>277</v>
      </c>
      <c r="E115" s="28" t="s">
        <v>51</v>
      </c>
    </row>
    <row r="116" spans="1:5" ht="13.5" customHeight="1" x14ac:dyDescent="0.35">
      <c r="A116" s="28" t="s">
        <v>282</v>
      </c>
      <c r="B116" s="28" t="s">
        <v>283</v>
      </c>
      <c r="C116" s="29" t="s">
        <v>276</v>
      </c>
      <c r="D116" s="41" t="s">
        <v>277</v>
      </c>
      <c r="E116" s="28" t="s">
        <v>51</v>
      </c>
    </row>
    <row r="117" spans="1:5" ht="13.5" customHeight="1" x14ac:dyDescent="0.35">
      <c r="A117" s="28" t="s">
        <v>284</v>
      </c>
      <c r="B117" s="28" t="s">
        <v>285</v>
      </c>
      <c r="C117" s="29" t="s">
        <v>276</v>
      </c>
      <c r="D117" s="41" t="s">
        <v>277</v>
      </c>
      <c r="E117" s="28" t="s">
        <v>51</v>
      </c>
    </row>
    <row r="118" spans="1:5" ht="13.5" customHeight="1" x14ac:dyDescent="0.35">
      <c r="A118" s="28" t="s">
        <v>286</v>
      </c>
      <c r="B118" s="28" t="s">
        <v>287</v>
      </c>
      <c r="C118" s="29" t="s">
        <v>276</v>
      </c>
      <c r="D118" s="41" t="s">
        <v>277</v>
      </c>
      <c r="E118" s="28" t="s">
        <v>51</v>
      </c>
    </row>
    <row r="119" spans="1:5" ht="13.5" customHeight="1" x14ac:dyDescent="0.35">
      <c r="A119" s="28" t="s">
        <v>288</v>
      </c>
      <c r="B119" s="28" t="s">
        <v>289</v>
      </c>
      <c r="C119" s="29" t="s">
        <v>276</v>
      </c>
      <c r="D119" s="41" t="s">
        <v>277</v>
      </c>
      <c r="E119" s="28" t="s">
        <v>51</v>
      </c>
    </row>
    <row r="120" spans="1:5" ht="13.5" customHeight="1" x14ac:dyDescent="0.35">
      <c r="A120" s="28" t="s">
        <v>290</v>
      </c>
      <c r="B120" s="28" t="s">
        <v>291</v>
      </c>
      <c r="C120" s="29" t="s">
        <v>276</v>
      </c>
      <c r="D120" s="41" t="s">
        <v>277</v>
      </c>
      <c r="E120" s="28" t="s">
        <v>51</v>
      </c>
    </row>
    <row r="121" spans="1:5" ht="13.5" customHeight="1" x14ac:dyDescent="0.35">
      <c r="A121" s="28" t="s">
        <v>292</v>
      </c>
      <c r="B121" s="28" t="s">
        <v>293</v>
      </c>
      <c r="C121" s="29" t="s">
        <v>276</v>
      </c>
      <c r="D121" s="41" t="s">
        <v>277</v>
      </c>
      <c r="E121" s="28" t="s">
        <v>51</v>
      </c>
    </row>
    <row r="122" spans="1:5" ht="27" customHeight="1" x14ac:dyDescent="0.35">
      <c r="A122" s="28" t="s">
        <v>294</v>
      </c>
      <c r="B122" s="28" t="s">
        <v>295</v>
      </c>
      <c r="C122" s="29" t="s">
        <v>276</v>
      </c>
      <c r="D122" s="41" t="s">
        <v>277</v>
      </c>
      <c r="E122" s="28" t="s">
        <v>51</v>
      </c>
    </row>
    <row r="123" spans="1:5" ht="13.5" customHeight="1" x14ac:dyDescent="0.35">
      <c r="A123" s="28" t="s">
        <v>296</v>
      </c>
      <c r="B123" s="28" t="s">
        <v>297</v>
      </c>
      <c r="C123" s="29" t="s">
        <v>276</v>
      </c>
      <c r="D123" s="41" t="s">
        <v>277</v>
      </c>
      <c r="E123" s="28" t="s">
        <v>51</v>
      </c>
    </row>
    <row r="124" spans="1:5" ht="13.5" customHeight="1" x14ac:dyDescent="0.35">
      <c r="A124" s="28" t="s">
        <v>298</v>
      </c>
      <c r="B124" s="28" t="s">
        <v>299</v>
      </c>
      <c r="C124" s="29" t="s">
        <v>276</v>
      </c>
      <c r="D124" s="41" t="s">
        <v>277</v>
      </c>
      <c r="E124" s="28" t="s">
        <v>51</v>
      </c>
    </row>
    <row r="125" spans="1:5" ht="13.5" customHeight="1" x14ac:dyDescent="0.35">
      <c r="A125" s="30" t="s">
        <v>300</v>
      </c>
      <c r="B125" s="30" t="s">
        <v>301</v>
      </c>
      <c r="C125" s="29" t="s">
        <v>276</v>
      </c>
      <c r="D125" s="41" t="s">
        <v>277</v>
      </c>
      <c r="E125" s="28" t="s">
        <v>51</v>
      </c>
    </row>
    <row r="126" spans="1:5" ht="13.5" customHeight="1" x14ac:dyDescent="0.35">
      <c r="A126" s="30" t="s">
        <v>302</v>
      </c>
      <c r="B126" s="30" t="s">
        <v>303</v>
      </c>
      <c r="C126" s="29" t="s">
        <v>276</v>
      </c>
      <c r="D126" s="41" t="s">
        <v>277</v>
      </c>
      <c r="E126" s="28" t="s">
        <v>51</v>
      </c>
    </row>
    <row r="127" spans="1:5" ht="13.5" customHeight="1" x14ac:dyDescent="0.35">
      <c r="A127" s="30" t="s">
        <v>304</v>
      </c>
      <c r="B127" s="30" t="s">
        <v>305</v>
      </c>
      <c r="C127" s="29" t="s">
        <v>276</v>
      </c>
      <c r="D127" s="41" t="s">
        <v>277</v>
      </c>
      <c r="E127" s="28" t="s">
        <v>51</v>
      </c>
    </row>
    <row r="128" spans="1:5" ht="13.5" customHeight="1" x14ac:dyDescent="0.35">
      <c r="A128" s="30" t="s">
        <v>306</v>
      </c>
      <c r="B128" s="30" t="s">
        <v>307</v>
      </c>
      <c r="C128" s="29" t="s">
        <v>276</v>
      </c>
      <c r="D128" s="41" t="s">
        <v>277</v>
      </c>
      <c r="E128" s="28" t="s">
        <v>51</v>
      </c>
    </row>
    <row r="129" spans="1:5" ht="13.5" customHeight="1" x14ac:dyDescent="0.35">
      <c r="A129" s="30" t="s">
        <v>308</v>
      </c>
      <c r="B129" s="30" t="s">
        <v>309</v>
      </c>
      <c r="C129" s="29" t="s">
        <v>276</v>
      </c>
      <c r="D129" s="41" t="s">
        <v>277</v>
      </c>
      <c r="E129" s="28" t="s">
        <v>51</v>
      </c>
    </row>
    <row r="130" spans="1:5" ht="13.5" customHeight="1" x14ac:dyDescent="0.35">
      <c r="A130" s="30" t="s">
        <v>310</v>
      </c>
      <c r="B130" s="30" t="s">
        <v>311</v>
      </c>
      <c r="C130" s="29" t="s">
        <v>276</v>
      </c>
      <c r="D130" s="41" t="s">
        <v>277</v>
      </c>
      <c r="E130" s="28" t="s">
        <v>51</v>
      </c>
    </row>
    <row r="131" spans="1:5" ht="13.5" customHeight="1" x14ac:dyDescent="0.35">
      <c r="A131" s="30" t="s">
        <v>312</v>
      </c>
      <c r="B131" s="30" t="s">
        <v>313</v>
      </c>
      <c r="C131" s="29" t="s">
        <v>276</v>
      </c>
      <c r="D131" s="41" t="s">
        <v>277</v>
      </c>
      <c r="E131" s="28" t="s">
        <v>51</v>
      </c>
    </row>
    <row r="132" spans="1:5" ht="13.5" customHeight="1" x14ac:dyDescent="0.35">
      <c r="A132" s="30" t="s">
        <v>314</v>
      </c>
      <c r="B132" s="30" t="s">
        <v>315</v>
      </c>
      <c r="C132" s="29" t="s">
        <v>276</v>
      </c>
      <c r="D132" s="41" t="s">
        <v>277</v>
      </c>
      <c r="E132" s="28" t="s">
        <v>51</v>
      </c>
    </row>
    <row r="133" spans="1:5" ht="13.5" customHeight="1" x14ac:dyDescent="0.35">
      <c r="A133" s="30" t="s">
        <v>316</v>
      </c>
      <c r="B133" s="30" t="s">
        <v>317</v>
      </c>
      <c r="C133" s="29" t="s">
        <v>276</v>
      </c>
      <c r="D133" s="41" t="s">
        <v>277</v>
      </c>
      <c r="E133" s="28" t="s">
        <v>51</v>
      </c>
    </row>
    <row r="134" spans="1:5" ht="13.5" customHeight="1" x14ac:dyDescent="0.35">
      <c r="A134" s="30" t="s">
        <v>318</v>
      </c>
      <c r="B134" s="30" t="s">
        <v>319</v>
      </c>
      <c r="C134" s="29" t="s">
        <v>276</v>
      </c>
      <c r="D134" s="41" t="s">
        <v>277</v>
      </c>
      <c r="E134" s="28" t="s">
        <v>51</v>
      </c>
    </row>
    <row r="135" spans="1:5" ht="13.5" customHeight="1" x14ac:dyDescent="0.35">
      <c r="A135" s="30" t="s">
        <v>320</v>
      </c>
      <c r="B135" s="30" t="s">
        <v>321</v>
      </c>
      <c r="C135" s="29" t="s">
        <v>276</v>
      </c>
      <c r="D135" s="41" t="s">
        <v>277</v>
      </c>
      <c r="E135" s="28" t="s">
        <v>51</v>
      </c>
    </row>
    <row r="136" spans="1:5" ht="13.5" customHeight="1" x14ac:dyDescent="0.35">
      <c r="A136" s="30" t="s">
        <v>322</v>
      </c>
      <c r="B136" s="30" t="s">
        <v>323</v>
      </c>
      <c r="C136" s="29" t="s">
        <v>276</v>
      </c>
      <c r="D136" s="41" t="s">
        <v>277</v>
      </c>
      <c r="E136" s="28" t="s">
        <v>51</v>
      </c>
    </row>
    <row r="137" spans="1:5" ht="13.5" customHeight="1" x14ac:dyDescent="0.35">
      <c r="A137" s="30" t="s">
        <v>324</v>
      </c>
      <c r="B137" s="30" t="s">
        <v>325</v>
      </c>
      <c r="C137" s="29" t="s">
        <v>276</v>
      </c>
      <c r="D137" s="41" t="s">
        <v>277</v>
      </c>
      <c r="E137" s="28" t="s">
        <v>51</v>
      </c>
    </row>
    <row r="138" spans="1:5" ht="13.5" customHeight="1" x14ac:dyDescent="0.35">
      <c r="A138" s="30" t="s">
        <v>326</v>
      </c>
      <c r="B138" s="30" t="s">
        <v>327</v>
      </c>
      <c r="C138" s="29" t="s">
        <v>276</v>
      </c>
      <c r="D138" s="41" t="s">
        <v>277</v>
      </c>
      <c r="E138" s="28" t="s">
        <v>51</v>
      </c>
    </row>
    <row r="139" spans="1:5" ht="13.5" customHeight="1" x14ac:dyDescent="0.35">
      <c r="A139" s="30" t="s">
        <v>328</v>
      </c>
      <c r="B139" s="30" t="s">
        <v>329</v>
      </c>
      <c r="C139" s="29" t="s">
        <v>276</v>
      </c>
      <c r="D139" s="41" t="s">
        <v>277</v>
      </c>
      <c r="E139" s="28" t="s">
        <v>51</v>
      </c>
    </row>
    <row r="140" spans="1:5" ht="13.5" customHeight="1" x14ac:dyDescent="0.35">
      <c r="A140" s="30" t="s">
        <v>330</v>
      </c>
      <c r="B140" s="30" t="s">
        <v>331</v>
      </c>
      <c r="C140" s="29" t="s">
        <v>276</v>
      </c>
      <c r="D140" s="41" t="s">
        <v>277</v>
      </c>
      <c r="E140" s="28" t="s">
        <v>51</v>
      </c>
    </row>
    <row r="141" spans="1:5" ht="13.5" customHeight="1" x14ac:dyDescent="0.35">
      <c r="A141" s="30" t="s">
        <v>332</v>
      </c>
      <c r="B141" s="30" t="s">
        <v>333</v>
      </c>
      <c r="C141" s="29" t="s">
        <v>276</v>
      </c>
      <c r="D141" s="41" t="s">
        <v>277</v>
      </c>
      <c r="E141" s="28" t="s">
        <v>51</v>
      </c>
    </row>
    <row r="142" spans="1:5" ht="13.5" customHeight="1" x14ac:dyDescent="0.35">
      <c r="A142" s="30" t="s">
        <v>334</v>
      </c>
      <c r="B142" s="30" t="s">
        <v>335</v>
      </c>
      <c r="C142" s="29" t="s">
        <v>276</v>
      </c>
      <c r="D142" s="41" t="s">
        <v>277</v>
      </c>
      <c r="E142" s="28" t="s">
        <v>51</v>
      </c>
    </row>
    <row r="143" spans="1:5" ht="13.5" customHeight="1" x14ac:dyDescent="0.35">
      <c r="A143" s="30" t="s">
        <v>336</v>
      </c>
      <c r="B143" s="30" t="s">
        <v>337</v>
      </c>
      <c r="C143" s="29" t="s">
        <v>276</v>
      </c>
      <c r="D143" s="41" t="s">
        <v>277</v>
      </c>
      <c r="E143" s="28" t="s">
        <v>51</v>
      </c>
    </row>
    <row r="144" spans="1:5" ht="13.5" customHeight="1" x14ac:dyDescent="0.35">
      <c r="A144" s="30" t="s">
        <v>338</v>
      </c>
      <c r="B144" s="30" t="s">
        <v>339</v>
      </c>
      <c r="C144" s="29" t="s">
        <v>276</v>
      </c>
      <c r="D144" s="41" t="s">
        <v>277</v>
      </c>
      <c r="E144" s="28" t="s">
        <v>51</v>
      </c>
    </row>
    <row r="145" spans="1:5" ht="13.5" customHeight="1" x14ac:dyDescent="0.35">
      <c r="A145" s="30" t="s">
        <v>340</v>
      </c>
      <c r="B145" s="30" t="s">
        <v>341</v>
      </c>
      <c r="C145" s="29" t="s">
        <v>276</v>
      </c>
      <c r="D145" s="41" t="s">
        <v>277</v>
      </c>
      <c r="E145" s="28" t="s">
        <v>51</v>
      </c>
    </row>
    <row r="146" spans="1:5" ht="13.5" customHeight="1" x14ac:dyDescent="0.35">
      <c r="A146" s="30" t="s">
        <v>342</v>
      </c>
      <c r="B146" s="30" t="s">
        <v>343</v>
      </c>
      <c r="C146" s="29" t="s">
        <v>276</v>
      </c>
      <c r="D146" s="41" t="s">
        <v>277</v>
      </c>
      <c r="E146" s="28" t="s">
        <v>51</v>
      </c>
    </row>
    <row r="147" spans="1:5" ht="13.5" customHeight="1" x14ac:dyDescent="0.35">
      <c r="A147" s="30" t="s">
        <v>344</v>
      </c>
      <c r="B147" s="30" t="s">
        <v>345</v>
      </c>
      <c r="C147" s="29" t="s">
        <v>276</v>
      </c>
      <c r="D147" s="41" t="s">
        <v>277</v>
      </c>
      <c r="E147" s="28" t="s">
        <v>51</v>
      </c>
    </row>
    <row r="148" spans="1:5" ht="13.5" customHeight="1" x14ac:dyDescent="0.35">
      <c r="A148" s="30" t="s">
        <v>346</v>
      </c>
      <c r="B148" s="30" t="s">
        <v>347</v>
      </c>
      <c r="C148" s="29" t="s">
        <v>276</v>
      </c>
      <c r="D148" s="41" t="s">
        <v>277</v>
      </c>
      <c r="E148" s="28" t="s">
        <v>51</v>
      </c>
    </row>
    <row r="149" spans="1:5" ht="13.5" customHeight="1" x14ac:dyDescent="0.35">
      <c r="A149" s="30" t="s">
        <v>348</v>
      </c>
      <c r="B149" s="30" t="s">
        <v>349</v>
      </c>
      <c r="C149" s="29" t="s">
        <v>276</v>
      </c>
      <c r="D149" s="41" t="s">
        <v>277</v>
      </c>
      <c r="E149" s="28" t="s">
        <v>51</v>
      </c>
    </row>
    <row r="150" spans="1:5" ht="13.5" customHeight="1" x14ac:dyDescent="0.35">
      <c r="A150" s="30" t="s">
        <v>350</v>
      </c>
      <c r="B150" s="30" t="s">
        <v>351</v>
      </c>
      <c r="C150" s="29" t="s">
        <v>276</v>
      </c>
      <c r="D150" s="41" t="s">
        <v>277</v>
      </c>
      <c r="E150" s="28" t="s">
        <v>51</v>
      </c>
    </row>
    <row r="151" spans="1:5" ht="13.5" customHeight="1" x14ac:dyDescent="0.35">
      <c r="A151" s="30" t="s">
        <v>352</v>
      </c>
      <c r="B151" s="30" t="s">
        <v>353</v>
      </c>
      <c r="C151" s="29" t="s">
        <v>276</v>
      </c>
      <c r="D151" s="41" t="s">
        <v>277</v>
      </c>
      <c r="E151" s="28" t="s">
        <v>51</v>
      </c>
    </row>
    <row r="152" spans="1:5" ht="13.5" customHeight="1" x14ac:dyDescent="0.35">
      <c r="A152" s="30" t="s">
        <v>354</v>
      </c>
      <c r="B152" s="30" t="s">
        <v>355</v>
      </c>
      <c r="C152" s="29" t="s">
        <v>276</v>
      </c>
      <c r="D152" s="41" t="s">
        <v>277</v>
      </c>
      <c r="E152" s="28" t="s">
        <v>51</v>
      </c>
    </row>
    <row r="153" spans="1:5" ht="13.5" customHeight="1" x14ac:dyDescent="0.35">
      <c r="A153" s="30" t="s">
        <v>356</v>
      </c>
      <c r="B153" s="30" t="s">
        <v>357</v>
      </c>
      <c r="C153" s="29" t="s">
        <v>276</v>
      </c>
      <c r="D153" s="41" t="s">
        <v>277</v>
      </c>
      <c r="E153" s="28" t="s">
        <v>51</v>
      </c>
    </row>
    <row r="154" spans="1:5" ht="13.5" customHeight="1" x14ac:dyDescent="0.35">
      <c r="A154" s="30" t="s">
        <v>358</v>
      </c>
      <c r="B154" s="30" t="s">
        <v>359</v>
      </c>
      <c r="C154" s="29" t="s">
        <v>276</v>
      </c>
      <c r="D154" s="41" t="s">
        <v>277</v>
      </c>
      <c r="E154" s="28" t="s">
        <v>51</v>
      </c>
    </row>
    <row r="155" spans="1:5" ht="13.5" customHeight="1" x14ac:dyDescent="0.35">
      <c r="A155" s="30" t="s">
        <v>360</v>
      </c>
      <c r="B155" s="30" t="s">
        <v>361</v>
      </c>
      <c r="C155" s="29" t="s">
        <v>276</v>
      </c>
      <c r="D155" s="41" t="s">
        <v>277</v>
      </c>
      <c r="E155" s="28" t="s">
        <v>51</v>
      </c>
    </row>
    <row r="156" spans="1:5" ht="13.5" customHeight="1" x14ac:dyDescent="0.35">
      <c r="A156" s="30" t="s">
        <v>362</v>
      </c>
      <c r="B156" s="30" t="s">
        <v>363</v>
      </c>
      <c r="C156" s="29" t="s">
        <v>276</v>
      </c>
      <c r="D156" s="41" t="s">
        <v>277</v>
      </c>
      <c r="E156" s="28" t="s">
        <v>51</v>
      </c>
    </row>
    <row r="157" spans="1:5" ht="13.5" customHeight="1" x14ac:dyDescent="0.35">
      <c r="A157" s="30" t="s">
        <v>364</v>
      </c>
      <c r="B157" s="30" t="s">
        <v>365</v>
      </c>
      <c r="C157" s="29" t="s">
        <v>276</v>
      </c>
      <c r="D157" s="41" t="s">
        <v>277</v>
      </c>
      <c r="E157" s="28" t="s">
        <v>51</v>
      </c>
    </row>
    <row r="158" spans="1:5" ht="13.5" customHeight="1" x14ac:dyDescent="0.35">
      <c r="A158" s="30" t="s">
        <v>366</v>
      </c>
      <c r="B158" s="30" t="s">
        <v>367</v>
      </c>
      <c r="C158" s="29" t="s">
        <v>276</v>
      </c>
      <c r="D158" s="41" t="s">
        <v>277</v>
      </c>
      <c r="E158" s="28" t="s">
        <v>51</v>
      </c>
    </row>
    <row r="159" spans="1:5" ht="13.5" customHeight="1" x14ac:dyDescent="0.35">
      <c r="A159" s="30" t="s">
        <v>368</v>
      </c>
      <c r="B159" s="30" t="s">
        <v>369</v>
      </c>
      <c r="C159" s="29" t="s">
        <v>276</v>
      </c>
      <c r="D159" s="41" t="s">
        <v>277</v>
      </c>
      <c r="E159" s="28" t="s">
        <v>51</v>
      </c>
    </row>
    <row r="160" spans="1:5" ht="13.5" customHeight="1" x14ac:dyDescent="0.35">
      <c r="A160" s="30" t="s">
        <v>370</v>
      </c>
      <c r="B160" s="30" t="s">
        <v>371</v>
      </c>
      <c r="C160" s="29" t="s">
        <v>276</v>
      </c>
      <c r="D160" s="41" t="s">
        <v>277</v>
      </c>
      <c r="E160" s="28" t="s">
        <v>51</v>
      </c>
    </row>
    <row r="161" spans="1:5" ht="13.5" customHeight="1" x14ac:dyDescent="0.35">
      <c r="A161" s="30" t="s">
        <v>372</v>
      </c>
      <c r="B161" s="30" t="s">
        <v>373</v>
      </c>
      <c r="C161" s="29" t="s">
        <v>276</v>
      </c>
      <c r="D161" s="41" t="s">
        <v>277</v>
      </c>
      <c r="E161" s="28" t="s">
        <v>51</v>
      </c>
    </row>
    <row r="162" spans="1:5" ht="13.5" customHeight="1" x14ac:dyDescent="0.35">
      <c r="A162" s="30" t="s">
        <v>374</v>
      </c>
      <c r="B162" s="30" t="s">
        <v>375</v>
      </c>
      <c r="C162" s="29" t="s">
        <v>276</v>
      </c>
      <c r="D162" s="41" t="s">
        <v>277</v>
      </c>
      <c r="E162" s="28" t="s">
        <v>51</v>
      </c>
    </row>
    <row r="163" spans="1:5" ht="13.5" customHeight="1" x14ac:dyDescent="0.35">
      <c r="A163" s="30" t="s">
        <v>376</v>
      </c>
      <c r="B163" s="30" t="s">
        <v>377</v>
      </c>
      <c r="C163" s="29" t="s">
        <v>276</v>
      </c>
      <c r="D163" s="41" t="s">
        <v>277</v>
      </c>
      <c r="E163" s="28" t="s">
        <v>51</v>
      </c>
    </row>
    <row r="164" spans="1:5" ht="13.5" customHeight="1" x14ac:dyDescent="0.35">
      <c r="A164" s="30" t="s">
        <v>378</v>
      </c>
      <c r="B164" s="30" t="s">
        <v>379</v>
      </c>
      <c r="C164" s="29" t="s">
        <v>276</v>
      </c>
      <c r="D164" s="41" t="s">
        <v>277</v>
      </c>
      <c r="E164" s="28" t="s">
        <v>51</v>
      </c>
    </row>
    <row r="165" spans="1:5" ht="13.5" customHeight="1" x14ac:dyDescent="0.35">
      <c r="A165" s="30" t="s">
        <v>380</v>
      </c>
      <c r="B165" s="30" t="s">
        <v>381</v>
      </c>
      <c r="C165" s="29" t="s">
        <v>276</v>
      </c>
      <c r="D165" s="41" t="s">
        <v>277</v>
      </c>
      <c r="E165" s="28" t="s">
        <v>51</v>
      </c>
    </row>
    <row r="166" spans="1:5" ht="13.5" customHeight="1" x14ac:dyDescent="0.35">
      <c r="A166" s="30" t="s">
        <v>382</v>
      </c>
      <c r="B166" s="30" t="s">
        <v>383</v>
      </c>
      <c r="C166" s="29" t="s">
        <v>276</v>
      </c>
      <c r="D166" s="41" t="s">
        <v>277</v>
      </c>
      <c r="E166" s="28" t="s">
        <v>51</v>
      </c>
    </row>
    <row r="167" spans="1:5" ht="13.5" customHeight="1" x14ac:dyDescent="0.35">
      <c r="A167" s="30" t="s">
        <v>384</v>
      </c>
      <c r="B167" s="30" t="s">
        <v>385</v>
      </c>
      <c r="C167" s="29" t="s">
        <v>276</v>
      </c>
      <c r="D167" s="41" t="s">
        <v>277</v>
      </c>
      <c r="E167" s="28" t="s">
        <v>51</v>
      </c>
    </row>
    <row r="168" spans="1:5" ht="13.5" customHeight="1" x14ac:dyDescent="0.35">
      <c r="A168" s="30" t="s">
        <v>386</v>
      </c>
      <c r="B168" s="30" t="s">
        <v>387</v>
      </c>
      <c r="C168" s="29" t="s">
        <v>276</v>
      </c>
      <c r="D168" s="41" t="s">
        <v>277</v>
      </c>
      <c r="E168" s="28" t="s">
        <v>51</v>
      </c>
    </row>
    <row r="169" spans="1:5" ht="13.5" customHeight="1" x14ac:dyDescent="0.35">
      <c r="A169" s="30" t="s">
        <v>388</v>
      </c>
      <c r="B169" s="30" t="s">
        <v>389</v>
      </c>
      <c r="C169" s="29" t="s">
        <v>276</v>
      </c>
      <c r="D169" s="41" t="s">
        <v>277</v>
      </c>
      <c r="E169" s="28" t="s">
        <v>51</v>
      </c>
    </row>
    <row r="170" spans="1:5" ht="13.5" customHeight="1" x14ac:dyDescent="0.35">
      <c r="A170" s="30" t="s">
        <v>390</v>
      </c>
      <c r="B170" s="30" t="s">
        <v>391</v>
      </c>
      <c r="C170" s="29" t="s">
        <v>276</v>
      </c>
      <c r="D170" s="41" t="s">
        <v>277</v>
      </c>
      <c r="E170" s="28" t="s">
        <v>51</v>
      </c>
    </row>
    <row r="171" spans="1:5" ht="13.5" customHeight="1" x14ac:dyDescent="0.35">
      <c r="A171" s="30" t="s">
        <v>392</v>
      </c>
      <c r="B171" s="30" t="s">
        <v>393</v>
      </c>
      <c r="C171" s="29" t="s">
        <v>276</v>
      </c>
      <c r="D171" s="41" t="s">
        <v>277</v>
      </c>
      <c r="E171" s="28" t="s">
        <v>51</v>
      </c>
    </row>
    <row r="172" spans="1:5" ht="13.5" customHeight="1" x14ac:dyDescent="0.35">
      <c r="A172" s="30" t="s">
        <v>394</v>
      </c>
      <c r="B172" s="30" t="s">
        <v>395</v>
      </c>
      <c r="C172" s="29" t="s">
        <v>276</v>
      </c>
      <c r="D172" s="41" t="s">
        <v>277</v>
      </c>
      <c r="E172" s="28" t="s">
        <v>51</v>
      </c>
    </row>
    <row r="173" spans="1:5" ht="13.5" customHeight="1" x14ac:dyDescent="0.35">
      <c r="A173" s="30" t="s">
        <v>396</v>
      </c>
      <c r="B173" s="30" t="s">
        <v>397</v>
      </c>
      <c r="C173" s="29" t="s">
        <v>276</v>
      </c>
      <c r="D173" s="41" t="s">
        <v>277</v>
      </c>
      <c r="E173" s="28" t="s">
        <v>51</v>
      </c>
    </row>
    <row r="174" spans="1:5" ht="13.5" customHeight="1" x14ac:dyDescent="0.35">
      <c r="A174" s="30" t="s">
        <v>398</v>
      </c>
      <c r="B174" s="30" t="s">
        <v>399</v>
      </c>
      <c r="C174" s="29" t="s">
        <v>276</v>
      </c>
      <c r="D174" s="41" t="s">
        <v>277</v>
      </c>
      <c r="E174" s="28" t="s">
        <v>51</v>
      </c>
    </row>
    <row r="175" spans="1:5" ht="13.5" customHeight="1" x14ac:dyDescent="0.35">
      <c r="A175" s="30" t="s">
        <v>400</v>
      </c>
      <c r="B175" s="30" t="s">
        <v>401</v>
      </c>
      <c r="C175" s="29" t="s">
        <v>276</v>
      </c>
      <c r="D175" s="41" t="s">
        <v>277</v>
      </c>
      <c r="E175" s="28" t="s">
        <v>51</v>
      </c>
    </row>
    <row r="176" spans="1:5" ht="13.5" customHeight="1" x14ac:dyDescent="0.35">
      <c r="A176" s="30" t="s">
        <v>402</v>
      </c>
      <c r="B176" s="30" t="s">
        <v>403</v>
      </c>
      <c r="C176" s="29" t="s">
        <v>276</v>
      </c>
      <c r="D176" s="41" t="s">
        <v>277</v>
      </c>
      <c r="E176" s="28" t="s">
        <v>51</v>
      </c>
    </row>
    <row r="177" spans="1:5" ht="13.5" customHeight="1" x14ac:dyDescent="0.35">
      <c r="A177" s="30" t="s">
        <v>404</v>
      </c>
      <c r="B177" s="30" t="s">
        <v>405</v>
      </c>
      <c r="C177" s="29" t="s">
        <v>276</v>
      </c>
      <c r="D177" s="41" t="s">
        <v>277</v>
      </c>
      <c r="E177" s="28" t="s">
        <v>51</v>
      </c>
    </row>
    <row r="178" spans="1:5" ht="13.5" customHeight="1" x14ac:dyDescent="0.35">
      <c r="A178" s="30" t="s">
        <v>406</v>
      </c>
      <c r="B178" s="30" t="s">
        <v>407</v>
      </c>
      <c r="C178" s="29" t="s">
        <v>276</v>
      </c>
      <c r="D178" s="41" t="s">
        <v>277</v>
      </c>
      <c r="E178" s="28" t="s">
        <v>51</v>
      </c>
    </row>
    <row r="179" spans="1:5" ht="13.5" customHeight="1" x14ac:dyDescent="0.35">
      <c r="A179" s="30" t="s">
        <v>408</v>
      </c>
      <c r="B179" s="30" t="s">
        <v>409</v>
      </c>
      <c r="C179" s="29" t="s">
        <v>276</v>
      </c>
      <c r="D179" s="41" t="s">
        <v>277</v>
      </c>
      <c r="E179" s="28" t="s">
        <v>51</v>
      </c>
    </row>
    <row r="180" spans="1:5" ht="13.5" customHeight="1" x14ac:dyDescent="0.35">
      <c r="A180" s="30" t="s">
        <v>410</v>
      </c>
      <c r="B180" s="30" t="s">
        <v>411</v>
      </c>
      <c r="C180" s="29" t="s">
        <v>276</v>
      </c>
      <c r="D180" s="41" t="s">
        <v>277</v>
      </c>
      <c r="E180" s="28" t="s">
        <v>51</v>
      </c>
    </row>
    <row r="181" spans="1:5" ht="13.5" customHeight="1" x14ac:dyDescent="0.35">
      <c r="A181" s="30" t="s">
        <v>412</v>
      </c>
      <c r="B181" s="30" t="s">
        <v>413</v>
      </c>
      <c r="C181" s="29" t="s">
        <v>276</v>
      </c>
      <c r="D181" s="41" t="s">
        <v>277</v>
      </c>
      <c r="E181" s="28" t="s">
        <v>51</v>
      </c>
    </row>
    <row r="182" spans="1:5" ht="13.5" customHeight="1" x14ac:dyDescent="0.35">
      <c r="A182" s="30" t="s">
        <v>414</v>
      </c>
      <c r="B182" s="30" t="s">
        <v>415</v>
      </c>
      <c r="C182" s="29" t="s">
        <v>276</v>
      </c>
      <c r="D182" s="41" t="s">
        <v>277</v>
      </c>
      <c r="E182" s="28" t="s">
        <v>51</v>
      </c>
    </row>
    <row r="183" spans="1:5" ht="13.5" customHeight="1" x14ac:dyDescent="0.35">
      <c r="A183" s="30" t="s">
        <v>416</v>
      </c>
      <c r="B183" s="30" t="s">
        <v>417</v>
      </c>
      <c r="C183" s="29" t="s">
        <v>276</v>
      </c>
      <c r="D183" s="41" t="s">
        <v>277</v>
      </c>
      <c r="E183" s="28" t="s">
        <v>51</v>
      </c>
    </row>
    <row r="184" spans="1:5" ht="13.5" customHeight="1" x14ac:dyDescent="0.35">
      <c r="A184" s="30" t="s">
        <v>418</v>
      </c>
      <c r="B184" s="30" t="s">
        <v>419</v>
      </c>
      <c r="C184" s="29" t="s">
        <v>276</v>
      </c>
      <c r="D184" s="41" t="s">
        <v>277</v>
      </c>
      <c r="E184" s="28" t="s">
        <v>51</v>
      </c>
    </row>
    <row r="185" spans="1:5" ht="13.5" customHeight="1" x14ac:dyDescent="0.35">
      <c r="A185" s="30" t="s">
        <v>420</v>
      </c>
      <c r="B185" s="30" t="s">
        <v>421</v>
      </c>
      <c r="C185" s="29" t="s">
        <v>276</v>
      </c>
      <c r="D185" s="41" t="s">
        <v>277</v>
      </c>
      <c r="E185" s="28" t="s">
        <v>51</v>
      </c>
    </row>
    <row r="186" spans="1:5" ht="13.5" customHeight="1" x14ac:dyDescent="0.35">
      <c r="A186" s="30" t="s">
        <v>422</v>
      </c>
      <c r="B186" s="30" t="s">
        <v>423</v>
      </c>
      <c r="C186" s="29" t="s">
        <v>276</v>
      </c>
      <c r="D186" s="41" t="s">
        <v>277</v>
      </c>
      <c r="E186" s="28" t="s">
        <v>51</v>
      </c>
    </row>
    <row r="187" spans="1:5" ht="13.5" customHeight="1" x14ac:dyDescent="0.35">
      <c r="A187" s="30" t="s">
        <v>424</v>
      </c>
      <c r="B187" s="30" t="s">
        <v>425</v>
      </c>
      <c r="C187" s="29" t="s">
        <v>276</v>
      </c>
      <c r="D187" s="41" t="s">
        <v>277</v>
      </c>
      <c r="E187" s="28" t="s">
        <v>51</v>
      </c>
    </row>
    <row r="188" spans="1:5" ht="13.5" customHeight="1" x14ac:dyDescent="0.35">
      <c r="A188" s="30" t="s">
        <v>426</v>
      </c>
      <c r="B188" s="30" t="s">
        <v>427</v>
      </c>
      <c r="C188" s="29" t="s">
        <v>276</v>
      </c>
      <c r="D188" s="41" t="s">
        <v>277</v>
      </c>
      <c r="E188" s="28" t="s">
        <v>51</v>
      </c>
    </row>
    <row r="189" spans="1:5" ht="13.5" customHeight="1" x14ac:dyDescent="0.35">
      <c r="A189" s="30" t="s">
        <v>428</v>
      </c>
      <c r="B189" s="30" t="s">
        <v>429</v>
      </c>
      <c r="C189" s="29" t="s">
        <v>276</v>
      </c>
      <c r="D189" s="41" t="s">
        <v>277</v>
      </c>
      <c r="E189" s="28" t="s">
        <v>51</v>
      </c>
    </row>
    <row r="190" spans="1:5" ht="13.5" customHeight="1" x14ac:dyDescent="0.35">
      <c r="A190" s="30" t="s">
        <v>430</v>
      </c>
      <c r="B190" s="30" t="s">
        <v>431</v>
      </c>
      <c r="C190" s="29" t="s">
        <v>276</v>
      </c>
      <c r="D190" s="41" t="s">
        <v>277</v>
      </c>
      <c r="E190" s="28" t="s">
        <v>51</v>
      </c>
    </row>
    <row r="191" spans="1:5" ht="13.5" customHeight="1" x14ac:dyDescent="0.35">
      <c r="A191" s="30" t="s">
        <v>432</v>
      </c>
      <c r="B191" s="30" t="s">
        <v>433</v>
      </c>
      <c r="C191" s="29" t="s">
        <v>276</v>
      </c>
      <c r="D191" s="41" t="s">
        <v>277</v>
      </c>
      <c r="E191" s="28" t="s">
        <v>51</v>
      </c>
    </row>
    <row r="192" spans="1:5" ht="13.5" customHeight="1" x14ac:dyDescent="0.35">
      <c r="A192" s="30" t="s">
        <v>434</v>
      </c>
      <c r="B192" s="30" t="s">
        <v>435</v>
      </c>
      <c r="C192" s="29" t="s">
        <v>276</v>
      </c>
      <c r="D192" s="41" t="s">
        <v>277</v>
      </c>
      <c r="E192" s="28" t="s">
        <v>51</v>
      </c>
    </row>
    <row r="193" spans="1:5" ht="13.5" customHeight="1" x14ac:dyDescent="0.35">
      <c r="A193" s="30" t="s">
        <v>436</v>
      </c>
      <c r="B193" s="30" t="s">
        <v>437</v>
      </c>
      <c r="C193" s="29" t="s">
        <v>276</v>
      </c>
      <c r="D193" s="41" t="s">
        <v>277</v>
      </c>
      <c r="E193" s="28" t="s">
        <v>51</v>
      </c>
    </row>
    <row r="194" spans="1:5" ht="13.5" customHeight="1" x14ac:dyDescent="0.35">
      <c r="A194" s="30" t="s">
        <v>438</v>
      </c>
      <c r="B194" s="30" t="s">
        <v>439</v>
      </c>
      <c r="C194" s="29" t="s">
        <v>276</v>
      </c>
      <c r="D194" s="41" t="s">
        <v>277</v>
      </c>
      <c r="E194" s="28" t="s">
        <v>51</v>
      </c>
    </row>
    <row r="195" spans="1:5" ht="13.5" customHeight="1" x14ac:dyDescent="0.35">
      <c r="A195" s="30" t="s">
        <v>440</v>
      </c>
      <c r="B195" s="30" t="s">
        <v>441</v>
      </c>
      <c r="C195" s="29" t="s">
        <v>276</v>
      </c>
      <c r="D195" s="41" t="s">
        <v>277</v>
      </c>
      <c r="E195" s="28" t="s">
        <v>51</v>
      </c>
    </row>
    <row r="196" spans="1:5" ht="13.5" customHeight="1" x14ac:dyDescent="0.35">
      <c r="A196" s="28" t="s">
        <v>442</v>
      </c>
      <c r="B196" s="28" t="s">
        <v>443</v>
      </c>
      <c r="C196" s="29" t="s">
        <v>444</v>
      </c>
      <c r="D196" s="41" t="s">
        <v>50</v>
      </c>
      <c r="E196" s="28" t="s">
        <v>51</v>
      </c>
    </row>
    <row r="197" spans="1:5" ht="13.5" customHeight="1" x14ac:dyDescent="0.35">
      <c r="A197" s="28" t="s">
        <v>445</v>
      </c>
      <c r="B197" s="28" t="s">
        <v>446</v>
      </c>
      <c r="C197" s="29" t="s">
        <v>444</v>
      </c>
      <c r="D197" s="41" t="s">
        <v>50</v>
      </c>
      <c r="E197" s="28" t="s">
        <v>51</v>
      </c>
    </row>
    <row r="198" spans="1:5" ht="13.5" customHeight="1" x14ac:dyDescent="0.35">
      <c r="A198" s="28" t="s">
        <v>447</v>
      </c>
      <c r="B198" s="28" t="s">
        <v>448</v>
      </c>
      <c r="C198" s="29" t="s">
        <v>444</v>
      </c>
      <c r="D198" s="41" t="s">
        <v>50</v>
      </c>
      <c r="E198" s="28" t="s">
        <v>51</v>
      </c>
    </row>
    <row r="199" spans="1:5" ht="13.5" customHeight="1" x14ac:dyDescent="0.35">
      <c r="A199" s="28" t="s">
        <v>449</v>
      </c>
      <c r="B199" s="28" t="s">
        <v>450</v>
      </c>
      <c r="C199" s="29" t="s">
        <v>444</v>
      </c>
      <c r="D199" s="41" t="s">
        <v>50</v>
      </c>
      <c r="E199" s="28" t="s">
        <v>51</v>
      </c>
    </row>
    <row r="200" spans="1:5" ht="13.5" customHeight="1" x14ac:dyDescent="0.35">
      <c r="A200" s="28" t="s">
        <v>451</v>
      </c>
      <c r="B200" s="28" t="s">
        <v>452</v>
      </c>
      <c r="C200" s="29" t="s">
        <v>444</v>
      </c>
      <c r="D200" s="41" t="s">
        <v>50</v>
      </c>
      <c r="E200" s="28" t="s">
        <v>51</v>
      </c>
    </row>
    <row r="201" spans="1:5" ht="13.5" customHeight="1" x14ac:dyDescent="0.35">
      <c r="A201" s="28" t="s">
        <v>453</v>
      </c>
      <c r="B201" s="28" t="s">
        <v>454</v>
      </c>
      <c r="C201" s="29" t="s">
        <v>444</v>
      </c>
      <c r="D201" s="41" t="s">
        <v>50</v>
      </c>
      <c r="E201" s="28" t="s">
        <v>51</v>
      </c>
    </row>
    <row r="202" spans="1:5" ht="13.5" customHeight="1" x14ac:dyDescent="0.35">
      <c r="A202" s="28" t="s">
        <v>455</v>
      </c>
      <c r="B202" s="28" t="s">
        <v>456</v>
      </c>
      <c r="C202" s="29" t="s">
        <v>444</v>
      </c>
      <c r="D202" s="41" t="s">
        <v>50</v>
      </c>
      <c r="E202" s="28" t="s">
        <v>51</v>
      </c>
    </row>
    <row r="203" spans="1:5" ht="13.5" customHeight="1" x14ac:dyDescent="0.35">
      <c r="A203" s="28" t="s">
        <v>457</v>
      </c>
      <c r="B203" s="28" t="s">
        <v>458</v>
      </c>
      <c r="C203" s="29" t="s">
        <v>444</v>
      </c>
      <c r="D203" s="41" t="s">
        <v>50</v>
      </c>
      <c r="E203" s="28" t="s">
        <v>51</v>
      </c>
    </row>
    <row r="204" spans="1:5" ht="13.5" customHeight="1" x14ac:dyDescent="0.35">
      <c r="A204" s="28" t="s">
        <v>459</v>
      </c>
      <c r="B204" s="28" t="s">
        <v>460</v>
      </c>
      <c r="C204" s="29" t="s">
        <v>444</v>
      </c>
      <c r="D204" s="41" t="s">
        <v>50</v>
      </c>
      <c r="E204" s="28" t="s">
        <v>51</v>
      </c>
    </row>
    <row r="205" spans="1:5" ht="13.5" customHeight="1" x14ac:dyDescent="0.35">
      <c r="A205" s="28" t="s">
        <v>461</v>
      </c>
      <c r="B205" s="28" t="s">
        <v>462</v>
      </c>
      <c r="C205" s="29" t="s">
        <v>444</v>
      </c>
      <c r="D205" s="41" t="s">
        <v>50</v>
      </c>
      <c r="E205" s="28" t="s">
        <v>51</v>
      </c>
    </row>
    <row r="206" spans="1:5" ht="13.5" customHeight="1" x14ac:dyDescent="0.35">
      <c r="A206" s="28" t="s">
        <v>463</v>
      </c>
      <c r="B206" s="28" t="s">
        <v>464</v>
      </c>
      <c r="C206" s="29" t="s">
        <v>444</v>
      </c>
      <c r="D206" s="41" t="s">
        <v>50</v>
      </c>
      <c r="E206" s="28" t="s">
        <v>51</v>
      </c>
    </row>
    <row r="207" spans="1:5" ht="13.5" customHeight="1" x14ac:dyDescent="0.35">
      <c r="A207" s="28" t="s">
        <v>465</v>
      </c>
      <c r="B207" s="28" t="s">
        <v>466</v>
      </c>
      <c r="C207" s="29" t="s">
        <v>444</v>
      </c>
      <c r="D207" s="41" t="s">
        <v>50</v>
      </c>
      <c r="E207" s="28" t="s">
        <v>51</v>
      </c>
    </row>
    <row r="208" spans="1:5" ht="13.5" customHeight="1" x14ac:dyDescent="0.35">
      <c r="A208" s="28" t="s">
        <v>467</v>
      </c>
      <c r="B208" s="28" t="s">
        <v>468</v>
      </c>
      <c r="C208" s="29" t="s">
        <v>444</v>
      </c>
      <c r="D208" s="41" t="s">
        <v>50</v>
      </c>
      <c r="E208" s="28" t="s">
        <v>51</v>
      </c>
    </row>
    <row r="209" spans="1:5" ht="13.5" customHeight="1" x14ac:dyDescent="0.35">
      <c r="A209" s="30" t="s">
        <v>469</v>
      </c>
      <c r="B209" s="30" t="s">
        <v>470</v>
      </c>
      <c r="C209" s="29" t="s">
        <v>444</v>
      </c>
      <c r="D209" s="41" t="s">
        <v>50</v>
      </c>
      <c r="E209" s="28" t="s">
        <v>51</v>
      </c>
    </row>
    <row r="210" spans="1:5" ht="13.5" customHeight="1" x14ac:dyDescent="0.35">
      <c r="A210" s="30" t="s">
        <v>471</v>
      </c>
      <c r="B210" s="30" t="s">
        <v>472</v>
      </c>
      <c r="C210" s="29" t="s">
        <v>444</v>
      </c>
      <c r="D210" s="41" t="s">
        <v>50</v>
      </c>
      <c r="E210" s="28" t="s">
        <v>51</v>
      </c>
    </row>
    <row r="211" spans="1:5" ht="13.5" customHeight="1" x14ac:dyDescent="0.35">
      <c r="A211" s="30" t="s">
        <v>473</v>
      </c>
      <c r="B211" s="30" t="s">
        <v>474</v>
      </c>
      <c r="C211" s="29" t="s">
        <v>444</v>
      </c>
      <c r="D211" s="41" t="s">
        <v>50</v>
      </c>
      <c r="E211" s="28" t="s">
        <v>51</v>
      </c>
    </row>
    <row r="212" spans="1:5" ht="13.5" customHeight="1" x14ac:dyDescent="0.35">
      <c r="A212" s="30" t="s">
        <v>475</v>
      </c>
      <c r="B212" s="30" t="s">
        <v>476</v>
      </c>
      <c r="C212" s="29" t="s">
        <v>444</v>
      </c>
      <c r="D212" s="41" t="s">
        <v>50</v>
      </c>
      <c r="E212" s="28" t="s">
        <v>51</v>
      </c>
    </row>
    <row r="213" spans="1:5" ht="13.5" customHeight="1" x14ac:dyDescent="0.35">
      <c r="A213" s="30" t="s">
        <v>477</v>
      </c>
      <c r="B213" s="30" t="s">
        <v>478</v>
      </c>
      <c r="C213" s="29" t="s">
        <v>444</v>
      </c>
      <c r="D213" s="41" t="s">
        <v>50</v>
      </c>
      <c r="E213" s="28" t="s">
        <v>51</v>
      </c>
    </row>
    <row r="214" spans="1:5" ht="13.5" customHeight="1" x14ac:dyDescent="0.35">
      <c r="A214" s="30" t="s">
        <v>479</v>
      </c>
      <c r="B214" s="30" t="s">
        <v>480</v>
      </c>
      <c r="C214" s="29" t="s">
        <v>444</v>
      </c>
      <c r="D214" s="41" t="s">
        <v>50</v>
      </c>
      <c r="E214" s="28" t="s">
        <v>51</v>
      </c>
    </row>
    <row r="215" spans="1:5" ht="13.5" customHeight="1" x14ac:dyDescent="0.35">
      <c r="A215" s="30" t="s">
        <v>481</v>
      </c>
      <c r="B215" s="30" t="s">
        <v>482</v>
      </c>
      <c r="C215" s="29" t="s">
        <v>444</v>
      </c>
      <c r="D215" s="41" t="s">
        <v>50</v>
      </c>
      <c r="E215" s="28" t="s">
        <v>51</v>
      </c>
    </row>
    <row r="216" spans="1:5" ht="13.5" customHeight="1" x14ac:dyDescent="0.35">
      <c r="A216" s="30" t="s">
        <v>483</v>
      </c>
      <c r="B216" s="30" t="s">
        <v>484</v>
      </c>
      <c r="C216" s="29" t="s">
        <v>444</v>
      </c>
      <c r="D216" s="41" t="s">
        <v>50</v>
      </c>
      <c r="E216" s="28" t="s">
        <v>51</v>
      </c>
    </row>
    <row r="217" spans="1:5" ht="13.5" customHeight="1" x14ac:dyDescent="0.35">
      <c r="A217" s="30" t="s">
        <v>485</v>
      </c>
      <c r="B217" s="30" t="s">
        <v>486</v>
      </c>
      <c r="C217" s="29" t="s">
        <v>444</v>
      </c>
      <c r="D217" s="41" t="s">
        <v>50</v>
      </c>
      <c r="E217" s="28" t="s">
        <v>51</v>
      </c>
    </row>
    <row r="218" spans="1:5" ht="13.5" customHeight="1" x14ac:dyDescent="0.35">
      <c r="A218" s="30" t="s">
        <v>487</v>
      </c>
      <c r="B218" s="30" t="s">
        <v>488</v>
      </c>
      <c r="C218" s="29" t="s">
        <v>444</v>
      </c>
      <c r="D218" s="41" t="s">
        <v>50</v>
      </c>
      <c r="E218" s="28" t="s">
        <v>51</v>
      </c>
    </row>
    <row r="219" spans="1:5" ht="13.5" customHeight="1" x14ac:dyDescent="0.35">
      <c r="A219" s="30" t="s">
        <v>489</v>
      </c>
      <c r="B219" s="30" t="s">
        <v>490</v>
      </c>
      <c r="C219" s="29" t="s">
        <v>444</v>
      </c>
      <c r="D219" s="41" t="s">
        <v>50</v>
      </c>
      <c r="E219" s="28" t="s">
        <v>51</v>
      </c>
    </row>
    <row r="220" spans="1:5" ht="13.5" customHeight="1" x14ac:dyDescent="0.35">
      <c r="A220" s="30" t="s">
        <v>491</v>
      </c>
      <c r="B220" s="30" t="s">
        <v>492</v>
      </c>
      <c r="C220" s="29" t="s">
        <v>444</v>
      </c>
      <c r="D220" s="41" t="s">
        <v>50</v>
      </c>
      <c r="E220" s="28" t="s">
        <v>51</v>
      </c>
    </row>
    <row r="221" spans="1:5" ht="13.5" customHeight="1" x14ac:dyDescent="0.35">
      <c r="A221" s="30" t="s">
        <v>493</v>
      </c>
      <c r="B221" s="30" t="s">
        <v>494</v>
      </c>
      <c r="C221" s="29" t="s">
        <v>444</v>
      </c>
      <c r="D221" s="41" t="s">
        <v>50</v>
      </c>
      <c r="E221" s="28" t="s">
        <v>51</v>
      </c>
    </row>
    <row r="222" spans="1:5" ht="13.5" customHeight="1" x14ac:dyDescent="0.35">
      <c r="A222" s="28" t="s">
        <v>495</v>
      </c>
      <c r="B222" s="28" t="s">
        <v>496</v>
      </c>
      <c r="C222" s="29" t="s">
        <v>497</v>
      </c>
      <c r="D222" s="41" t="s">
        <v>50</v>
      </c>
      <c r="E222" s="28" t="s">
        <v>51</v>
      </c>
    </row>
    <row r="223" spans="1:5" ht="13.5" customHeight="1" x14ac:dyDescent="0.35">
      <c r="A223" s="28" t="s">
        <v>498</v>
      </c>
      <c r="B223" s="28" t="s">
        <v>499</v>
      </c>
      <c r="C223" s="29" t="s">
        <v>497</v>
      </c>
      <c r="D223" s="41" t="s">
        <v>50</v>
      </c>
      <c r="E223" s="28" t="s">
        <v>51</v>
      </c>
    </row>
    <row r="224" spans="1:5" ht="13.5" customHeight="1" x14ac:dyDescent="0.35">
      <c r="A224" s="28" t="s">
        <v>500</v>
      </c>
      <c r="B224" s="28" t="s">
        <v>501</v>
      </c>
      <c r="C224" s="29" t="s">
        <v>497</v>
      </c>
      <c r="D224" s="41" t="s">
        <v>50</v>
      </c>
      <c r="E224" s="28" t="s">
        <v>51</v>
      </c>
    </row>
    <row r="225" spans="1:5" ht="13.5" customHeight="1" x14ac:dyDescent="0.35">
      <c r="A225" s="28" t="s">
        <v>502</v>
      </c>
      <c r="B225" s="28" t="s">
        <v>503</v>
      </c>
      <c r="C225" s="29" t="s">
        <v>497</v>
      </c>
      <c r="D225" s="41" t="s">
        <v>50</v>
      </c>
      <c r="E225" s="28" t="s">
        <v>51</v>
      </c>
    </row>
    <row r="226" spans="1:5" ht="13.5" customHeight="1" x14ac:dyDescent="0.35">
      <c r="A226" s="28" t="s">
        <v>504</v>
      </c>
      <c r="B226" s="28" t="s">
        <v>505</v>
      </c>
      <c r="C226" s="29" t="s">
        <v>497</v>
      </c>
      <c r="D226" s="41" t="s">
        <v>50</v>
      </c>
      <c r="E226" s="28" t="s">
        <v>51</v>
      </c>
    </row>
    <row r="227" spans="1:5" ht="13.5" customHeight="1" x14ac:dyDescent="0.35">
      <c r="A227" s="28" t="s">
        <v>506</v>
      </c>
      <c r="B227" s="28" t="s">
        <v>507</v>
      </c>
      <c r="C227" s="29" t="s">
        <v>497</v>
      </c>
      <c r="D227" s="41" t="s">
        <v>50</v>
      </c>
      <c r="E227" s="28" t="s">
        <v>51</v>
      </c>
    </row>
    <row r="228" spans="1:5" ht="13.5" customHeight="1" x14ac:dyDescent="0.35">
      <c r="A228" s="28" t="s">
        <v>508</v>
      </c>
      <c r="B228" s="28" t="s">
        <v>509</v>
      </c>
      <c r="C228" s="29" t="s">
        <v>497</v>
      </c>
      <c r="D228" s="41" t="s">
        <v>50</v>
      </c>
      <c r="E228" s="28" t="s">
        <v>51</v>
      </c>
    </row>
    <row r="229" spans="1:5" ht="13.5" customHeight="1" x14ac:dyDescent="0.35">
      <c r="A229" s="28" t="s">
        <v>510</v>
      </c>
      <c r="B229" s="28" t="s">
        <v>511</v>
      </c>
      <c r="C229" s="29" t="s">
        <v>497</v>
      </c>
      <c r="D229" s="41" t="s">
        <v>50</v>
      </c>
      <c r="E229" s="28" t="s">
        <v>51</v>
      </c>
    </row>
    <row r="230" spans="1:5" ht="13.5" customHeight="1" x14ac:dyDescent="0.35">
      <c r="A230" s="28" t="s">
        <v>512</v>
      </c>
      <c r="B230" s="28" t="s">
        <v>513</v>
      </c>
      <c r="C230" s="29" t="s">
        <v>497</v>
      </c>
      <c r="D230" s="41" t="s">
        <v>50</v>
      </c>
      <c r="E230" s="28" t="s">
        <v>51</v>
      </c>
    </row>
    <row r="231" spans="1:5" ht="13.5" customHeight="1" x14ac:dyDescent="0.35">
      <c r="A231" s="28" t="s">
        <v>514</v>
      </c>
      <c r="B231" s="28" t="s">
        <v>515</v>
      </c>
      <c r="C231" s="29" t="s">
        <v>497</v>
      </c>
      <c r="D231" s="41" t="s">
        <v>50</v>
      </c>
      <c r="E231" s="28" t="s">
        <v>51</v>
      </c>
    </row>
    <row r="232" spans="1:5" ht="13.5" customHeight="1" x14ac:dyDescent="0.35">
      <c r="A232" s="28" t="s">
        <v>516</v>
      </c>
      <c r="B232" s="28" t="s">
        <v>517</v>
      </c>
      <c r="C232" s="29" t="s">
        <v>497</v>
      </c>
      <c r="D232" s="41" t="s">
        <v>50</v>
      </c>
      <c r="E232" s="28" t="s">
        <v>51</v>
      </c>
    </row>
    <row r="233" spans="1:5" ht="13.5" customHeight="1" x14ac:dyDescent="0.35">
      <c r="A233" s="28" t="s">
        <v>518</v>
      </c>
      <c r="B233" s="28" t="s">
        <v>519</v>
      </c>
      <c r="C233" s="29" t="s">
        <v>497</v>
      </c>
      <c r="D233" s="41" t="s">
        <v>50</v>
      </c>
      <c r="E233" s="28" t="s">
        <v>51</v>
      </c>
    </row>
    <row r="234" spans="1:5" ht="13.5" customHeight="1" x14ac:dyDescent="0.35">
      <c r="A234" s="28" t="s">
        <v>520</v>
      </c>
      <c r="B234" s="28" t="s">
        <v>521</v>
      </c>
      <c r="C234" s="29" t="s">
        <v>497</v>
      </c>
      <c r="D234" s="41" t="s">
        <v>50</v>
      </c>
      <c r="E234" s="28" t="s">
        <v>51</v>
      </c>
    </row>
    <row r="235" spans="1:5" ht="13.5" customHeight="1" x14ac:dyDescent="0.35">
      <c r="A235" s="28" t="s">
        <v>522</v>
      </c>
      <c r="B235" s="28" t="s">
        <v>523</v>
      </c>
      <c r="C235" s="29" t="s">
        <v>497</v>
      </c>
      <c r="D235" s="41" t="s">
        <v>50</v>
      </c>
      <c r="E235" s="28" t="s">
        <v>51</v>
      </c>
    </row>
    <row r="236" spans="1:5" ht="13.5" customHeight="1" x14ac:dyDescent="0.35">
      <c r="A236" s="28" t="s">
        <v>524</v>
      </c>
      <c r="B236" s="28" t="s">
        <v>525</v>
      </c>
      <c r="C236" s="29" t="s">
        <v>497</v>
      </c>
      <c r="D236" s="41" t="s">
        <v>50</v>
      </c>
      <c r="E236" s="28" t="s">
        <v>51</v>
      </c>
    </row>
    <row r="237" spans="1:5" ht="13.5" customHeight="1" x14ac:dyDescent="0.35">
      <c r="A237" s="28" t="s">
        <v>526</v>
      </c>
      <c r="B237" s="28" t="s">
        <v>527</v>
      </c>
      <c r="C237" s="29" t="s">
        <v>497</v>
      </c>
      <c r="D237" s="41" t="s">
        <v>50</v>
      </c>
      <c r="E237" s="28" t="s">
        <v>51</v>
      </c>
    </row>
    <row r="238" spans="1:5" ht="13.5" customHeight="1" x14ac:dyDescent="0.35">
      <c r="A238" s="28" t="s">
        <v>528</v>
      </c>
      <c r="B238" s="28" t="s">
        <v>529</v>
      </c>
      <c r="C238" s="29" t="s">
        <v>497</v>
      </c>
      <c r="D238" s="41" t="s">
        <v>50</v>
      </c>
      <c r="E238" s="28" t="s">
        <v>51</v>
      </c>
    </row>
    <row r="239" spans="1:5" ht="13.5" customHeight="1" x14ac:dyDescent="0.35">
      <c r="A239" s="28" t="s">
        <v>530</v>
      </c>
      <c r="B239" s="28" t="s">
        <v>531</v>
      </c>
      <c r="C239" s="29" t="s">
        <v>497</v>
      </c>
      <c r="D239" s="41" t="s">
        <v>50</v>
      </c>
      <c r="E239" s="28" t="s">
        <v>51</v>
      </c>
    </row>
    <row r="240" spans="1:5" ht="13.5" customHeight="1" x14ac:dyDescent="0.35">
      <c r="A240" s="28" t="s">
        <v>532</v>
      </c>
      <c r="B240" s="28" t="s">
        <v>533</v>
      </c>
      <c r="C240" s="29" t="s">
        <v>497</v>
      </c>
      <c r="D240" s="41" t="s">
        <v>50</v>
      </c>
      <c r="E240" s="28" t="s">
        <v>51</v>
      </c>
    </row>
    <row r="241" spans="1:5" ht="13.5" customHeight="1" x14ac:dyDescent="0.35">
      <c r="A241" s="28" t="s">
        <v>534</v>
      </c>
      <c r="B241" s="28" t="s">
        <v>535</v>
      </c>
      <c r="C241" s="29" t="s">
        <v>497</v>
      </c>
      <c r="D241" s="41" t="s">
        <v>50</v>
      </c>
      <c r="E241" s="28" t="s">
        <v>51</v>
      </c>
    </row>
    <row r="242" spans="1:5" ht="13.5" customHeight="1" x14ac:dyDescent="0.35">
      <c r="A242" s="28" t="s">
        <v>536</v>
      </c>
      <c r="B242" s="28" t="s">
        <v>537</v>
      </c>
      <c r="C242" s="29" t="s">
        <v>497</v>
      </c>
      <c r="D242" s="41" t="s">
        <v>50</v>
      </c>
      <c r="E242" s="28" t="s">
        <v>51</v>
      </c>
    </row>
    <row r="243" spans="1:5" ht="13.5" customHeight="1" x14ac:dyDescent="0.35">
      <c r="A243" s="28" t="s">
        <v>538</v>
      </c>
      <c r="B243" s="28" t="s">
        <v>539</v>
      </c>
      <c r="C243" s="29" t="s">
        <v>497</v>
      </c>
      <c r="D243" s="41" t="s">
        <v>50</v>
      </c>
      <c r="E243" s="28" t="s">
        <v>51</v>
      </c>
    </row>
    <row r="244" spans="1:5" ht="13.5" customHeight="1" x14ac:dyDescent="0.35">
      <c r="A244" s="28" t="s">
        <v>540</v>
      </c>
      <c r="B244" s="28" t="s">
        <v>541</v>
      </c>
      <c r="C244" s="29" t="s">
        <v>497</v>
      </c>
      <c r="D244" s="41" t="s">
        <v>50</v>
      </c>
      <c r="E244" s="28" t="s">
        <v>51</v>
      </c>
    </row>
    <row r="245" spans="1:5" ht="13.5" customHeight="1" x14ac:dyDescent="0.35">
      <c r="A245" s="28" t="s">
        <v>542</v>
      </c>
      <c r="B245" s="28" t="s">
        <v>543</v>
      </c>
      <c r="C245" s="29" t="s">
        <v>497</v>
      </c>
      <c r="D245" s="41" t="s">
        <v>50</v>
      </c>
      <c r="E245" s="28" t="s">
        <v>51</v>
      </c>
    </row>
    <row r="246" spans="1:5" ht="13.5" customHeight="1" x14ac:dyDescent="0.35">
      <c r="A246" s="28" t="s">
        <v>544</v>
      </c>
      <c r="B246" s="28" t="s">
        <v>545</v>
      </c>
      <c r="C246" s="29" t="s">
        <v>497</v>
      </c>
      <c r="D246" s="41" t="s">
        <v>50</v>
      </c>
      <c r="E246" s="28" t="s">
        <v>51</v>
      </c>
    </row>
    <row r="247" spans="1:5" ht="13.5" customHeight="1" x14ac:dyDescent="0.35">
      <c r="A247" s="28" t="s">
        <v>546</v>
      </c>
      <c r="B247" s="28" t="s">
        <v>547</v>
      </c>
      <c r="C247" s="29" t="s">
        <v>497</v>
      </c>
      <c r="D247" s="41" t="s">
        <v>50</v>
      </c>
      <c r="E247" s="28" t="s">
        <v>51</v>
      </c>
    </row>
    <row r="248" spans="1:5" ht="13.5" customHeight="1" x14ac:dyDescent="0.35">
      <c r="A248" s="28" t="s">
        <v>548</v>
      </c>
      <c r="B248" s="28" t="s">
        <v>549</v>
      </c>
      <c r="C248" s="29" t="s">
        <v>497</v>
      </c>
      <c r="D248" s="41" t="s">
        <v>50</v>
      </c>
      <c r="E248" s="28" t="s">
        <v>51</v>
      </c>
    </row>
    <row r="249" spans="1:5" ht="13.5" customHeight="1" x14ac:dyDescent="0.35">
      <c r="A249" s="28" t="s">
        <v>550</v>
      </c>
      <c r="B249" s="28" t="s">
        <v>551</v>
      </c>
      <c r="C249" s="29" t="s">
        <v>497</v>
      </c>
      <c r="D249" s="41" t="s">
        <v>50</v>
      </c>
      <c r="E249" s="28" t="s">
        <v>51</v>
      </c>
    </row>
    <row r="250" spans="1:5" ht="13.5" customHeight="1" x14ac:dyDescent="0.35">
      <c r="A250" s="28" t="s">
        <v>552</v>
      </c>
      <c r="B250" s="28" t="s">
        <v>553</v>
      </c>
      <c r="C250" s="29" t="s">
        <v>497</v>
      </c>
      <c r="D250" s="41" t="s">
        <v>50</v>
      </c>
      <c r="E250" s="28" t="s">
        <v>51</v>
      </c>
    </row>
    <row r="251" spans="1:5" ht="13.5" customHeight="1" x14ac:dyDescent="0.35">
      <c r="A251" s="28" t="s">
        <v>554</v>
      </c>
      <c r="B251" s="28" t="s">
        <v>555</v>
      </c>
      <c r="C251" s="29" t="s">
        <v>497</v>
      </c>
      <c r="D251" s="41" t="s">
        <v>50</v>
      </c>
      <c r="E251" s="28" t="s">
        <v>51</v>
      </c>
    </row>
    <row r="252" spans="1:5" ht="13.5" customHeight="1" x14ac:dyDescent="0.35">
      <c r="A252" s="28" t="s">
        <v>556</v>
      </c>
      <c r="B252" s="28" t="s">
        <v>557</v>
      </c>
      <c r="C252" s="29" t="s">
        <v>497</v>
      </c>
      <c r="D252" s="41" t="s">
        <v>50</v>
      </c>
      <c r="E252" s="28" t="s">
        <v>51</v>
      </c>
    </row>
    <row r="253" spans="1:5" ht="13.5" customHeight="1" x14ac:dyDescent="0.35">
      <c r="A253" s="28" t="s">
        <v>558</v>
      </c>
      <c r="B253" s="28" t="s">
        <v>559</v>
      </c>
      <c r="C253" s="29" t="s">
        <v>497</v>
      </c>
      <c r="D253" s="41" t="s">
        <v>50</v>
      </c>
      <c r="E253" s="28" t="s">
        <v>51</v>
      </c>
    </row>
    <row r="254" spans="1:5" ht="13.5" customHeight="1" x14ac:dyDescent="0.35">
      <c r="A254" s="28" t="s">
        <v>560</v>
      </c>
      <c r="B254" s="28" t="s">
        <v>561</v>
      </c>
      <c r="C254" s="29" t="s">
        <v>497</v>
      </c>
      <c r="D254" s="41" t="s">
        <v>50</v>
      </c>
      <c r="E254" s="28" t="s">
        <v>51</v>
      </c>
    </row>
    <row r="255" spans="1:5" ht="13.5" customHeight="1" x14ac:dyDescent="0.35">
      <c r="A255" s="28" t="s">
        <v>562</v>
      </c>
      <c r="B255" s="28" t="s">
        <v>563</v>
      </c>
      <c r="C255" s="29" t="s">
        <v>497</v>
      </c>
      <c r="D255" s="41" t="s">
        <v>50</v>
      </c>
      <c r="E255" s="28" t="s">
        <v>51</v>
      </c>
    </row>
    <row r="256" spans="1:5" ht="13.5" customHeight="1" x14ac:dyDescent="0.35">
      <c r="A256" s="28" t="s">
        <v>564</v>
      </c>
      <c r="B256" s="28" t="s">
        <v>565</v>
      </c>
      <c r="C256" s="29" t="s">
        <v>497</v>
      </c>
      <c r="D256" s="41" t="s">
        <v>50</v>
      </c>
      <c r="E256" s="28" t="s">
        <v>51</v>
      </c>
    </row>
    <row r="257" spans="1:5" ht="13.5" customHeight="1" x14ac:dyDescent="0.35">
      <c r="A257" s="28" t="s">
        <v>566</v>
      </c>
      <c r="B257" s="28" t="s">
        <v>567</v>
      </c>
      <c r="C257" s="29" t="s">
        <v>497</v>
      </c>
      <c r="D257" s="41" t="s">
        <v>50</v>
      </c>
      <c r="E257" s="28" t="s">
        <v>51</v>
      </c>
    </row>
    <row r="258" spans="1:5" ht="13.5" customHeight="1" x14ac:dyDescent="0.35">
      <c r="A258" s="28" t="s">
        <v>568</v>
      </c>
      <c r="B258" s="28" t="s">
        <v>569</v>
      </c>
      <c r="C258" s="29" t="s">
        <v>497</v>
      </c>
      <c r="D258" s="41" t="s">
        <v>50</v>
      </c>
      <c r="E258" s="28" t="s">
        <v>51</v>
      </c>
    </row>
    <row r="259" spans="1:5" ht="13.5" customHeight="1" x14ac:dyDescent="0.35">
      <c r="A259" s="30" t="s">
        <v>570</v>
      </c>
      <c r="B259" s="30" t="s">
        <v>571</v>
      </c>
      <c r="C259" s="29" t="s">
        <v>497</v>
      </c>
      <c r="D259" s="41" t="s">
        <v>50</v>
      </c>
      <c r="E259" s="28" t="s">
        <v>51</v>
      </c>
    </row>
    <row r="260" spans="1:5" ht="13.5" customHeight="1" x14ac:dyDescent="0.35">
      <c r="A260" s="30" t="s">
        <v>572</v>
      </c>
      <c r="B260" s="30" t="s">
        <v>573</v>
      </c>
      <c r="C260" s="29" t="s">
        <v>497</v>
      </c>
      <c r="D260" s="41" t="s">
        <v>50</v>
      </c>
      <c r="E260" s="28" t="s">
        <v>51</v>
      </c>
    </row>
    <row r="261" spans="1:5" ht="13.5" customHeight="1" x14ac:dyDescent="0.35">
      <c r="A261" s="30" t="s">
        <v>574</v>
      </c>
      <c r="B261" s="30" t="s">
        <v>575</v>
      </c>
      <c r="C261" s="29" t="s">
        <v>497</v>
      </c>
      <c r="D261" s="41" t="s">
        <v>50</v>
      </c>
      <c r="E261" s="28" t="s">
        <v>51</v>
      </c>
    </row>
    <row r="262" spans="1:5" ht="13.5" customHeight="1" x14ac:dyDescent="0.35">
      <c r="A262" s="30" t="s">
        <v>576</v>
      </c>
      <c r="B262" s="30" t="s">
        <v>577</v>
      </c>
      <c r="C262" s="29" t="s">
        <v>497</v>
      </c>
      <c r="D262" s="41" t="s">
        <v>50</v>
      </c>
      <c r="E262" s="28" t="s">
        <v>51</v>
      </c>
    </row>
    <row r="263" spans="1:5" ht="13.5" customHeight="1" x14ac:dyDescent="0.35">
      <c r="A263" s="30" t="s">
        <v>578</v>
      </c>
      <c r="B263" s="30" t="s">
        <v>579</v>
      </c>
      <c r="C263" s="29" t="s">
        <v>497</v>
      </c>
      <c r="D263" s="41" t="s">
        <v>50</v>
      </c>
      <c r="E263" s="28" t="s">
        <v>51</v>
      </c>
    </row>
    <row r="264" spans="1:5" ht="13.5" customHeight="1" x14ac:dyDescent="0.35">
      <c r="A264" s="30" t="s">
        <v>580</v>
      </c>
      <c r="B264" s="30" t="s">
        <v>581</v>
      </c>
      <c r="C264" s="29" t="s">
        <v>497</v>
      </c>
      <c r="D264" s="41" t="s">
        <v>50</v>
      </c>
      <c r="E264" s="28" t="s">
        <v>51</v>
      </c>
    </row>
    <row r="265" spans="1:5" ht="13.5" customHeight="1" x14ac:dyDescent="0.35">
      <c r="A265" s="30" t="s">
        <v>582</v>
      </c>
      <c r="B265" s="30" t="s">
        <v>583</v>
      </c>
      <c r="C265" s="29" t="s">
        <v>497</v>
      </c>
      <c r="D265" s="41" t="s">
        <v>50</v>
      </c>
      <c r="E265" s="28" t="s">
        <v>51</v>
      </c>
    </row>
    <row r="266" spans="1:5" ht="13.5" customHeight="1" x14ac:dyDescent="0.35">
      <c r="A266" s="30" t="s">
        <v>584</v>
      </c>
      <c r="B266" s="30" t="s">
        <v>585</v>
      </c>
      <c r="C266" s="29" t="s">
        <v>497</v>
      </c>
      <c r="D266" s="41" t="s">
        <v>50</v>
      </c>
      <c r="E266" s="28" t="s">
        <v>51</v>
      </c>
    </row>
    <row r="267" spans="1:5" ht="13.5" customHeight="1" x14ac:dyDescent="0.35">
      <c r="A267" s="30" t="s">
        <v>586</v>
      </c>
      <c r="B267" s="30" t="s">
        <v>587</v>
      </c>
      <c r="C267" s="29" t="s">
        <v>497</v>
      </c>
      <c r="D267" s="41" t="s">
        <v>50</v>
      </c>
      <c r="E267" s="28" t="s">
        <v>51</v>
      </c>
    </row>
    <row r="268" spans="1:5" ht="13.5" customHeight="1" x14ac:dyDescent="0.35">
      <c r="A268" s="30" t="s">
        <v>588</v>
      </c>
      <c r="B268" s="30" t="s">
        <v>589</v>
      </c>
      <c r="C268" s="29" t="s">
        <v>497</v>
      </c>
      <c r="D268" s="41" t="s">
        <v>50</v>
      </c>
      <c r="E268" s="28" t="s">
        <v>51</v>
      </c>
    </row>
    <row r="269" spans="1:5" ht="13.5" customHeight="1" x14ac:dyDescent="0.35">
      <c r="A269" s="30" t="s">
        <v>590</v>
      </c>
      <c r="B269" s="30" t="s">
        <v>591</v>
      </c>
      <c r="C269" s="29" t="s">
        <v>497</v>
      </c>
      <c r="D269" s="41" t="s">
        <v>50</v>
      </c>
      <c r="E269" s="28" t="s">
        <v>51</v>
      </c>
    </row>
    <row r="270" spans="1:5" ht="13.5" customHeight="1" x14ac:dyDescent="0.35">
      <c r="A270" s="30" t="s">
        <v>592</v>
      </c>
      <c r="B270" s="30" t="s">
        <v>593</v>
      </c>
      <c r="C270" s="29" t="s">
        <v>497</v>
      </c>
      <c r="D270" s="41" t="s">
        <v>50</v>
      </c>
      <c r="E270" s="28" t="s">
        <v>51</v>
      </c>
    </row>
    <row r="271" spans="1:5" ht="13.5" customHeight="1" x14ac:dyDescent="0.35">
      <c r="A271" s="30" t="s">
        <v>594</v>
      </c>
      <c r="B271" s="30" t="s">
        <v>595</v>
      </c>
      <c r="C271" s="29" t="s">
        <v>497</v>
      </c>
      <c r="D271" s="41" t="s">
        <v>50</v>
      </c>
      <c r="E271" s="28" t="s">
        <v>51</v>
      </c>
    </row>
    <row r="272" spans="1:5" ht="13.5" customHeight="1" x14ac:dyDescent="0.35">
      <c r="A272" s="30" t="s">
        <v>596</v>
      </c>
      <c r="B272" s="30" t="s">
        <v>597</v>
      </c>
      <c r="C272" s="29" t="s">
        <v>497</v>
      </c>
      <c r="D272" s="41" t="s">
        <v>50</v>
      </c>
      <c r="E272" s="28" t="s">
        <v>51</v>
      </c>
    </row>
    <row r="273" spans="1:5" ht="13.5" customHeight="1" x14ac:dyDescent="0.35">
      <c r="A273" s="30" t="s">
        <v>598</v>
      </c>
      <c r="B273" s="30" t="s">
        <v>599</v>
      </c>
      <c r="C273" s="29" t="s">
        <v>497</v>
      </c>
      <c r="D273" s="41" t="s">
        <v>50</v>
      </c>
      <c r="E273" s="28" t="s">
        <v>51</v>
      </c>
    </row>
    <row r="274" spans="1:5" ht="13.5" customHeight="1" x14ac:dyDescent="0.35">
      <c r="A274" s="30" t="s">
        <v>600</v>
      </c>
      <c r="B274" s="30" t="s">
        <v>601</v>
      </c>
      <c r="C274" s="29" t="s">
        <v>497</v>
      </c>
      <c r="D274" s="41" t="s">
        <v>50</v>
      </c>
      <c r="E274" s="28" t="s">
        <v>51</v>
      </c>
    </row>
    <row r="275" spans="1:5" ht="13.5" customHeight="1" x14ac:dyDescent="0.35">
      <c r="A275" s="30" t="s">
        <v>602</v>
      </c>
      <c r="B275" s="30" t="s">
        <v>603</v>
      </c>
      <c r="C275" s="29" t="s">
        <v>497</v>
      </c>
      <c r="D275" s="41" t="s">
        <v>50</v>
      </c>
      <c r="E275" s="28" t="s">
        <v>51</v>
      </c>
    </row>
    <row r="276" spans="1:5" ht="13.5" customHeight="1" x14ac:dyDescent="0.35">
      <c r="A276" s="30" t="s">
        <v>604</v>
      </c>
      <c r="B276" s="30" t="s">
        <v>605</v>
      </c>
      <c r="C276" s="29" t="s">
        <v>497</v>
      </c>
      <c r="D276" s="41" t="s">
        <v>50</v>
      </c>
      <c r="E276" s="28" t="s">
        <v>51</v>
      </c>
    </row>
    <row r="277" spans="1:5" ht="13.5" customHeight="1" x14ac:dyDescent="0.35">
      <c r="A277" s="30" t="s">
        <v>606</v>
      </c>
      <c r="B277" s="30" t="s">
        <v>607</v>
      </c>
      <c r="C277" s="29" t="s">
        <v>497</v>
      </c>
      <c r="D277" s="41" t="s">
        <v>50</v>
      </c>
      <c r="E277" s="28" t="s">
        <v>51</v>
      </c>
    </row>
    <row r="278" spans="1:5" ht="13.5" customHeight="1" x14ac:dyDescent="0.35">
      <c r="A278" s="30" t="s">
        <v>608</v>
      </c>
      <c r="B278" s="30" t="s">
        <v>609</v>
      </c>
      <c r="C278" s="29"/>
      <c r="D278" s="41" t="s">
        <v>610</v>
      </c>
      <c r="E278" s="28" t="s">
        <v>51</v>
      </c>
    </row>
  </sheetData>
  <autoFilter ref="A1:E278" xr:uid="{00000000-0009-0000-0000-000003000000}"/>
  <sortState xmlns:xlrd2="http://schemas.microsoft.com/office/spreadsheetml/2017/richdata2" ref="A2:E277">
    <sortCondition ref="D2:D27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CDAEF-7BBF-453C-BC7B-AE2842A7517D}">
  <sheetPr codeName="Sheet5"/>
  <dimension ref="A1:C113"/>
  <sheetViews>
    <sheetView showFormulas="1" zoomScale="130" zoomScaleNormal="130" workbookViewId="0">
      <pane ySplit="1" topLeftCell="A2" activePane="bottomLeft" state="frozen"/>
      <selection activeCell="A197" sqref="A197"/>
      <selection pane="bottomLeft" activeCell="B10" sqref="B10"/>
    </sheetView>
  </sheetViews>
  <sheetFormatPr defaultColWidth="9.1796875" defaultRowHeight="10.5" x14ac:dyDescent="0.25"/>
  <cols>
    <col min="1" max="1" width="5.1796875" style="4" bestFit="1" customWidth="1"/>
    <col min="2" max="2" width="6.1796875" style="3" bestFit="1" customWidth="1"/>
    <col min="3" max="16384" width="9.1796875" style="4"/>
  </cols>
  <sheetData>
    <row r="1" spans="1:3" s="2" customFormat="1" x14ac:dyDescent="0.25">
      <c r="A1" s="2" t="s">
        <v>611</v>
      </c>
      <c r="B1" s="68" t="s">
        <v>612</v>
      </c>
    </row>
    <row r="2" spans="1:3" x14ac:dyDescent="0.25">
      <c r="A2" s="4" t="s">
        <v>613</v>
      </c>
      <c r="B2" s="63">
        <v>43191</v>
      </c>
      <c r="C2" s="4" t="str">
        <f>TEXT(B2,"MMM-YY")</f>
        <v>Apr-18</v>
      </c>
    </row>
    <row r="3" spans="1:3" x14ac:dyDescent="0.25">
      <c r="A3" s="4" t="s">
        <v>614</v>
      </c>
      <c r="B3" s="63">
        <v>43221</v>
      </c>
    </row>
    <row r="4" spans="1:3" x14ac:dyDescent="0.25">
      <c r="A4" s="4" t="s">
        <v>615</v>
      </c>
      <c r="B4" s="63">
        <v>43252</v>
      </c>
    </row>
    <row r="5" spans="1:3" x14ac:dyDescent="0.25">
      <c r="A5" s="4" t="s">
        <v>616</v>
      </c>
      <c r="B5" s="63">
        <v>43282</v>
      </c>
    </row>
    <row r="6" spans="1:3" x14ac:dyDescent="0.25">
      <c r="A6" s="4" t="s">
        <v>22</v>
      </c>
      <c r="B6" s="63">
        <v>43313</v>
      </c>
    </row>
    <row r="7" spans="1:3" x14ac:dyDescent="0.25">
      <c r="A7" s="4" t="s">
        <v>617</v>
      </c>
      <c r="B7" s="63">
        <v>43344</v>
      </c>
    </row>
    <row r="8" spans="1:3" x14ac:dyDescent="0.25">
      <c r="A8" s="4" t="s">
        <v>618</v>
      </c>
      <c r="B8" s="63">
        <v>43374</v>
      </c>
    </row>
    <row r="9" spans="1:3" x14ac:dyDescent="0.25">
      <c r="B9" s="63">
        <v>43405</v>
      </c>
    </row>
    <row r="10" spans="1:3" x14ac:dyDescent="0.25">
      <c r="B10" s="63">
        <v>43435</v>
      </c>
    </row>
    <row r="11" spans="1:3" x14ac:dyDescent="0.25">
      <c r="B11" s="63">
        <v>43466</v>
      </c>
    </row>
    <row r="12" spans="1:3" x14ac:dyDescent="0.25">
      <c r="B12" s="63">
        <v>43497</v>
      </c>
    </row>
    <row r="13" spans="1:3" x14ac:dyDescent="0.25">
      <c r="B13" s="63">
        <v>43525</v>
      </c>
    </row>
    <row r="14" spans="1:3" x14ac:dyDescent="0.25">
      <c r="B14" s="63">
        <v>43556</v>
      </c>
    </row>
    <row r="15" spans="1:3" x14ac:dyDescent="0.25">
      <c r="B15" s="63">
        <v>43586</v>
      </c>
    </row>
    <row r="16" spans="1:3" x14ac:dyDescent="0.25">
      <c r="B16" s="63">
        <v>43617</v>
      </c>
    </row>
    <row r="17" spans="2:2" x14ac:dyDescent="0.25">
      <c r="B17" s="63">
        <v>43647</v>
      </c>
    </row>
    <row r="18" spans="2:2" x14ac:dyDescent="0.25">
      <c r="B18" s="63">
        <v>43678</v>
      </c>
    </row>
    <row r="19" spans="2:2" x14ac:dyDescent="0.25">
      <c r="B19" s="63">
        <v>43709</v>
      </c>
    </row>
    <row r="20" spans="2:2" x14ac:dyDescent="0.25">
      <c r="B20" s="63">
        <v>43739</v>
      </c>
    </row>
    <row r="21" spans="2:2" x14ac:dyDescent="0.25">
      <c r="B21" s="63">
        <v>43770</v>
      </c>
    </row>
    <row r="22" spans="2:2" x14ac:dyDescent="0.25">
      <c r="B22" s="63">
        <v>43800</v>
      </c>
    </row>
    <row r="23" spans="2:2" x14ac:dyDescent="0.25">
      <c r="B23" s="63">
        <v>43831</v>
      </c>
    </row>
    <row r="24" spans="2:2" x14ac:dyDescent="0.25">
      <c r="B24" s="63">
        <v>43862</v>
      </c>
    </row>
    <row r="25" spans="2:2" x14ac:dyDescent="0.25">
      <c r="B25" s="63">
        <v>43891</v>
      </c>
    </row>
    <row r="26" spans="2:2" x14ac:dyDescent="0.25">
      <c r="B26" s="63">
        <v>43922</v>
      </c>
    </row>
    <row r="27" spans="2:2" x14ac:dyDescent="0.25">
      <c r="B27" s="63">
        <v>43952</v>
      </c>
    </row>
    <row r="28" spans="2:2" x14ac:dyDescent="0.25">
      <c r="B28" s="63">
        <v>43983</v>
      </c>
    </row>
    <row r="29" spans="2:2" x14ac:dyDescent="0.25">
      <c r="B29" s="63">
        <v>44013</v>
      </c>
    </row>
    <row r="30" spans="2:2" x14ac:dyDescent="0.25">
      <c r="B30" s="63">
        <v>44044</v>
      </c>
    </row>
    <row r="31" spans="2:2" x14ac:dyDescent="0.25">
      <c r="B31" s="63">
        <v>44075</v>
      </c>
    </row>
    <row r="32" spans="2:2" x14ac:dyDescent="0.25">
      <c r="B32" s="63">
        <v>44105</v>
      </c>
    </row>
    <row r="33" spans="2:2" x14ac:dyDescent="0.25">
      <c r="B33" s="63">
        <v>44136</v>
      </c>
    </row>
    <row r="34" spans="2:2" x14ac:dyDescent="0.25">
      <c r="B34" s="63">
        <v>44166</v>
      </c>
    </row>
    <row r="35" spans="2:2" x14ac:dyDescent="0.25">
      <c r="B35" s="63">
        <v>44197</v>
      </c>
    </row>
    <row r="36" spans="2:2" x14ac:dyDescent="0.25">
      <c r="B36" s="63">
        <v>44228</v>
      </c>
    </row>
    <row r="37" spans="2:2" x14ac:dyDescent="0.25">
      <c r="B37" s="63">
        <v>44256</v>
      </c>
    </row>
    <row r="38" spans="2:2" x14ac:dyDescent="0.25">
      <c r="B38" s="3">
        <v>44287</v>
      </c>
    </row>
    <row r="39" spans="2:2" x14ac:dyDescent="0.25">
      <c r="B39" s="3">
        <v>44317</v>
      </c>
    </row>
    <row r="40" spans="2:2" x14ac:dyDescent="0.25">
      <c r="B40" s="3">
        <v>44348</v>
      </c>
    </row>
    <row r="41" spans="2:2" x14ac:dyDescent="0.25">
      <c r="B41" s="3">
        <v>44378</v>
      </c>
    </row>
    <row r="42" spans="2:2" x14ac:dyDescent="0.25">
      <c r="B42" s="3">
        <v>44409</v>
      </c>
    </row>
    <row r="43" spans="2:2" x14ac:dyDescent="0.25">
      <c r="B43" s="3">
        <v>44440</v>
      </c>
    </row>
    <row r="44" spans="2:2" x14ac:dyDescent="0.25">
      <c r="B44" s="3">
        <v>44470</v>
      </c>
    </row>
    <row r="45" spans="2:2" x14ac:dyDescent="0.25">
      <c r="B45" s="3">
        <v>44501</v>
      </c>
    </row>
    <row r="46" spans="2:2" x14ac:dyDescent="0.25">
      <c r="B46" s="3">
        <v>44531</v>
      </c>
    </row>
    <row r="47" spans="2:2" x14ac:dyDescent="0.25">
      <c r="B47" s="3">
        <v>44562</v>
      </c>
    </row>
    <row r="48" spans="2:2" x14ac:dyDescent="0.25">
      <c r="B48" s="3">
        <v>44593</v>
      </c>
    </row>
    <row r="49" spans="2:2" x14ac:dyDescent="0.25">
      <c r="B49" s="3">
        <v>44621</v>
      </c>
    </row>
    <row r="50" spans="2:2" x14ac:dyDescent="0.25">
      <c r="B50" s="3">
        <v>44652</v>
      </c>
    </row>
    <row r="51" spans="2:2" x14ac:dyDescent="0.25">
      <c r="B51" s="3">
        <v>44682</v>
      </c>
    </row>
    <row r="52" spans="2:2" x14ac:dyDescent="0.25">
      <c r="B52" s="3">
        <v>44713</v>
      </c>
    </row>
    <row r="53" spans="2:2" x14ac:dyDescent="0.25">
      <c r="B53" s="3">
        <v>44743</v>
      </c>
    </row>
    <row r="54" spans="2:2" x14ac:dyDescent="0.25">
      <c r="B54" s="3">
        <v>44774</v>
      </c>
    </row>
    <row r="55" spans="2:2" x14ac:dyDescent="0.25">
      <c r="B55" s="3">
        <v>44805</v>
      </c>
    </row>
    <row r="56" spans="2:2" x14ac:dyDescent="0.25">
      <c r="B56" s="3">
        <v>44835</v>
      </c>
    </row>
    <row r="57" spans="2:2" x14ac:dyDescent="0.25">
      <c r="B57" s="3">
        <v>44866</v>
      </c>
    </row>
    <row r="58" spans="2:2" x14ac:dyDescent="0.25">
      <c r="B58" s="3">
        <v>44896</v>
      </c>
    </row>
    <row r="59" spans="2:2" x14ac:dyDescent="0.25">
      <c r="B59" s="3">
        <v>44927</v>
      </c>
    </row>
    <row r="60" spans="2:2" x14ac:dyDescent="0.25">
      <c r="B60" s="3">
        <v>44958</v>
      </c>
    </row>
    <row r="61" spans="2:2" x14ac:dyDescent="0.25">
      <c r="B61" s="3">
        <v>44986</v>
      </c>
    </row>
    <row r="62" spans="2:2" x14ac:dyDescent="0.25">
      <c r="B62" s="3">
        <v>45017</v>
      </c>
    </row>
    <row r="63" spans="2:2" x14ac:dyDescent="0.25">
      <c r="B63" s="3">
        <v>45047</v>
      </c>
    </row>
    <row r="64" spans="2:2" x14ac:dyDescent="0.25">
      <c r="B64" s="3">
        <v>45078</v>
      </c>
    </row>
    <row r="65" spans="2:2" x14ac:dyDescent="0.25">
      <c r="B65" s="3">
        <v>45108</v>
      </c>
    </row>
    <row r="66" spans="2:2" x14ac:dyDescent="0.25">
      <c r="B66" s="3">
        <v>45139</v>
      </c>
    </row>
    <row r="67" spans="2:2" x14ac:dyDescent="0.25">
      <c r="B67" s="3">
        <v>45170</v>
      </c>
    </row>
    <row r="68" spans="2:2" x14ac:dyDescent="0.25">
      <c r="B68" s="3">
        <v>45200</v>
      </c>
    </row>
    <row r="69" spans="2:2" x14ac:dyDescent="0.25">
      <c r="B69" s="3">
        <v>45231</v>
      </c>
    </row>
    <row r="70" spans="2:2" x14ac:dyDescent="0.25">
      <c r="B70" s="3">
        <v>45261</v>
      </c>
    </row>
    <row r="71" spans="2:2" x14ac:dyDescent="0.25">
      <c r="B71" s="3">
        <v>45292</v>
      </c>
    </row>
    <row r="72" spans="2:2" x14ac:dyDescent="0.25">
      <c r="B72" s="3">
        <v>45323</v>
      </c>
    </row>
    <row r="73" spans="2:2" x14ac:dyDescent="0.25">
      <c r="B73" s="3">
        <v>45352</v>
      </c>
    </row>
    <row r="74" spans="2:2" x14ac:dyDescent="0.25">
      <c r="B74" s="3">
        <v>45383</v>
      </c>
    </row>
    <row r="75" spans="2:2" x14ac:dyDescent="0.25">
      <c r="B75" s="3">
        <v>45413</v>
      </c>
    </row>
    <row r="76" spans="2:2" x14ac:dyDescent="0.25">
      <c r="B76" s="3">
        <v>45444</v>
      </c>
    </row>
    <row r="77" spans="2:2" x14ac:dyDescent="0.25">
      <c r="B77" s="3">
        <v>45474</v>
      </c>
    </row>
    <row r="78" spans="2:2" x14ac:dyDescent="0.25">
      <c r="B78" s="3">
        <v>45505</v>
      </c>
    </row>
    <row r="79" spans="2:2" x14ac:dyDescent="0.25">
      <c r="B79" s="3">
        <v>45536</v>
      </c>
    </row>
    <row r="80" spans="2:2" x14ac:dyDescent="0.25">
      <c r="B80" s="3">
        <v>45566</v>
      </c>
    </row>
    <row r="81" spans="2:2" x14ac:dyDescent="0.25">
      <c r="B81" s="3">
        <v>45597</v>
      </c>
    </row>
    <row r="82" spans="2:2" x14ac:dyDescent="0.25">
      <c r="B82" s="3">
        <v>45627</v>
      </c>
    </row>
    <row r="83" spans="2:2" x14ac:dyDescent="0.25">
      <c r="B83" s="3">
        <v>45658</v>
      </c>
    </row>
    <row r="84" spans="2:2" x14ac:dyDescent="0.25">
      <c r="B84" s="3">
        <v>45689</v>
      </c>
    </row>
    <row r="85" spans="2:2" x14ac:dyDescent="0.25">
      <c r="B85" s="3">
        <v>45717</v>
      </c>
    </row>
    <row r="86" spans="2:2" x14ac:dyDescent="0.25">
      <c r="B86" s="3" t="s">
        <v>619</v>
      </c>
    </row>
    <row r="87" spans="2:2" x14ac:dyDescent="0.25">
      <c r="B87" s="3" t="s">
        <v>620</v>
      </c>
    </row>
    <row r="88" spans="2:2" x14ac:dyDescent="0.25">
      <c r="B88" s="3" t="s">
        <v>621</v>
      </c>
    </row>
    <row r="89" spans="2:2" x14ac:dyDescent="0.25">
      <c r="B89" s="3" t="s">
        <v>622</v>
      </c>
    </row>
    <row r="90" spans="2:2" x14ac:dyDescent="0.25">
      <c r="B90" s="3" t="s">
        <v>623</v>
      </c>
    </row>
    <row r="91" spans="2:2" x14ac:dyDescent="0.25">
      <c r="B91" s="3" t="s">
        <v>624</v>
      </c>
    </row>
    <row r="92" spans="2:2" x14ac:dyDescent="0.25">
      <c r="B92" s="3" t="s">
        <v>625</v>
      </c>
    </row>
    <row r="93" spans="2:2" x14ac:dyDescent="0.25">
      <c r="B93" s="3" t="s">
        <v>626</v>
      </c>
    </row>
    <row r="94" spans="2:2" x14ac:dyDescent="0.25">
      <c r="B94" s="3" t="s">
        <v>627</v>
      </c>
    </row>
    <row r="95" spans="2:2" x14ac:dyDescent="0.25">
      <c r="B95" s="3" t="s">
        <v>628</v>
      </c>
    </row>
    <row r="96" spans="2:2" x14ac:dyDescent="0.25">
      <c r="B96" s="3" t="s">
        <v>629</v>
      </c>
    </row>
    <row r="97" spans="2:2" x14ac:dyDescent="0.25">
      <c r="B97" s="3" t="s">
        <v>630</v>
      </c>
    </row>
    <row r="98" spans="2:2" x14ac:dyDescent="0.25">
      <c r="B98" s="3" t="s">
        <v>631</v>
      </c>
    </row>
    <row r="99" spans="2:2" x14ac:dyDescent="0.25">
      <c r="B99" s="3" t="s">
        <v>632</v>
      </c>
    </row>
    <row r="100" spans="2:2" x14ac:dyDescent="0.25">
      <c r="B100" s="3" t="s">
        <v>633</v>
      </c>
    </row>
    <row r="101" spans="2:2" x14ac:dyDescent="0.25">
      <c r="B101" s="3" t="s">
        <v>634</v>
      </c>
    </row>
    <row r="102" spans="2:2" x14ac:dyDescent="0.25">
      <c r="B102" s="3" t="s">
        <v>635</v>
      </c>
    </row>
    <row r="103" spans="2:2" x14ac:dyDescent="0.25">
      <c r="B103" s="3" t="s">
        <v>636</v>
      </c>
    </row>
    <row r="104" spans="2:2" x14ac:dyDescent="0.25">
      <c r="B104" s="3" t="s">
        <v>637</v>
      </c>
    </row>
    <row r="105" spans="2:2" x14ac:dyDescent="0.25">
      <c r="B105" s="3" t="s">
        <v>638</v>
      </c>
    </row>
    <row r="106" spans="2:2" x14ac:dyDescent="0.25">
      <c r="B106" s="3" t="s">
        <v>639</v>
      </c>
    </row>
    <row r="107" spans="2:2" x14ac:dyDescent="0.25">
      <c r="B107" s="3" t="s">
        <v>640</v>
      </c>
    </row>
    <row r="108" spans="2:2" x14ac:dyDescent="0.25">
      <c r="B108" s="3" t="s">
        <v>641</v>
      </c>
    </row>
    <row r="109" spans="2:2" x14ac:dyDescent="0.25">
      <c r="B109" s="3" t="s">
        <v>642</v>
      </c>
    </row>
    <row r="110" spans="2:2" x14ac:dyDescent="0.25">
      <c r="B110" s="3" t="s">
        <v>643</v>
      </c>
    </row>
    <row r="111" spans="2:2" x14ac:dyDescent="0.25">
      <c r="B111" s="3" t="s">
        <v>644</v>
      </c>
    </row>
    <row r="112" spans="2:2" x14ac:dyDescent="0.25">
      <c r="B112" s="3" t="s">
        <v>645</v>
      </c>
    </row>
    <row r="113" spans="2:2" x14ac:dyDescent="0.25">
      <c r="B113" s="3" t="s">
        <v>646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DD3A7-E53F-4499-AFEE-70DEB15FFA04}">
  <sheetPr codeName="Sheet6"/>
  <dimension ref="A1:R57"/>
  <sheetViews>
    <sheetView showFormulas="1" zoomScaleNormal="100" workbookViewId="0">
      <pane ySplit="1" topLeftCell="A2" activePane="bottomLeft" state="frozen"/>
      <selection activeCell="A197" sqref="A197"/>
      <selection pane="bottomLeft" activeCell="F2" sqref="F2"/>
    </sheetView>
  </sheetViews>
  <sheetFormatPr defaultColWidth="9.1796875" defaultRowHeight="10.5" x14ac:dyDescent="0.25"/>
  <cols>
    <col min="1" max="1" width="5.7265625" style="4" bestFit="1" customWidth="1"/>
    <col min="2" max="2" width="28" style="4" bestFit="1" customWidth="1"/>
    <col min="3" max="3" width="5.26953125" style="4" bestFit="1" customWidth="1"/>
    <col min="4" max="4" width="27.26953125" style="4" customWidth="1"/>
    <col min="5" max="5" width="20.7265625" style="4" bestFit="1" customWidth="1"/>
    <col min="6" max="6" width="15.453125" style="4" bestFit="1" customWidth="1"/>
    <col min="7" max="7" width="10.7265625" style="4" bestFit="1" customWidth="1"/>
    <col min="8" max="8" width="12" style="4" bestFit="1" customWidth="1"/>
    <col min="9" max="9" width="10.54296875" style="4" bestFit="1" customWidth="1"/>
    <col min="10" max="10" width="10" style="4" customWidth="1"/>
    <col min="11" max="11" width="10.26953125" style="4" bestFit="1" customWidth="1"/>
    <col min="12" max="12" width="16.81640625" style="4" customWidth="1"/>
    <col min="13" max="13" width="14.81640625" style="4" customWidth="1"/>
    <col min="14" max="14" width="7.26953125" style="4" customWidth="1"/>
    <col min="15" max="15" width="22.453125" style="4" bestFit="1" customWidth="1"/>
    <col min="16" max="16" width="7.1796875" style="4" bestFit="1" customWidth="1"/>
    <col min="17" max="17" width="21.7265625" style="4" bestFit="1" customWidth="1"/>
    <col min="18" max="18" width="6.1796875" style="4" bestFit="1" customWidth="1"/>
    <col min="19" max="16384" width="9.1796875" style="4"/>
  </cols>
  <sheetData>
    <row r="1" spans="1:18" s="2" customFormat="1" ht="14.5" x14ac:dyDescent="0.35">
      <c r="A1" s="67" t="s">
        <v>22</v>
      </c>
      <c r="B1" s="66" t="s">
        <v>647</v>
      </c>
      <c r="C1" s="66" t="s">
        <v>648</v>
      </c>
      <c r="D1" s="66" t="s">
        <v>649</v>
      </c>
      <c r="E1" s="66" t="s">
        <v>650</v>
      </c>
      <c r="F1" s="66" t="s">
        <v>651</v>
      </c>
      <c r="G1" s="66" t="s">
        <v>652</v>
      </c>
      <c r="H1" s="66" t="s">
        <v>25</v>
      </c>
      <c r="I1" s="66" t="s">
        <v>653</v>
      </c>
      <c r="J1" s="66" t="s">
        <v>654</v>
      </c>
      <c r="K1" s="66" t="s">
        <v>655</v>
      </c>
      <c r="L1" s="66" t="s">
        <v>656</v>
      </c>
      <c r="M1" s="66" t="s">
        <v>657</v>
      </c>
      <c r="N1" s="66" t="s">
        <v>658</v>
      </c>
      <c r="O1" s="66" t="s">
        <v>659</v>
      </c>
      <c r="P1" s="66" t="s">
        <v>660</v>
      </c>
      <c r="Q1" s="4"/>
    </row>
    <row r="2" spans="1:18" x14ac:dyDescent="0.25">
      <c r="B2" s="4" t="s">
        <v>659</v>
      </c>
      <c r="C2" s="4">
        <v>10.6</v>
      </c>
      <c r="D2" s="32" t="s">
        <v>661</v>
      </c>
      <c r="E2" s="32" t="s">
        <v>662</v>
      </c>
      <c r="F2" s="32" t="s">
        <v>663</v>
      </c>
      <c r="G2" s="32" t="s">
        <v>664</v>
      </c>
      <c r="H2" s="4" t="s">
        <v>665</v>
      </c>
      <c r="I2" s="32" t="s">
        <v>666</v>
      </c>
      <c r="J2" s="4" t="s">
        <v>667</v>
      </c>
      <c r="K2" s="4" t="s">
        <v>668</v>
      </c>
      <c r="L2" s="4" t="s">
        <v>669</v>
      </c>
      <c r="M2" s="4" t="s">
        <v>670</v>
      </c>
      <c r="N2" s="32" t="s">
        <v>671</v>
      </c>
      <c r="O2" s="32" t="s">
        <v>672</v>
      </c>
      <c r="P2" s="32" t="s">
        <v>673</v>
      </c>
    </row>
    <row r="3" spans="1:18" x14ac:dyDescent="0.25">
      <c r="B3" s="4" t="s">
        <v>649</v>
      </c>
      <c r="C3" s="4">
        <v>15.02</v>
      </c>
      <c r="D3" s="32" t="s">
        <v>674</v>
      </c>
      <c r="E3" s="32" t="s">
        <v>675</v>
      </c>
      <c r="F3" s="32" t="s">
        <v>676</v>
      </c>
      <c r="G3" s="32" t="s">
        <v>677</v>
      </c>
      <c r="I3" s="32" t="s">
        <v>678</v>
      </c>
      <c r="J3" s="4" t="s">
        <v>679</v>
      </c>
      <c r="L3" s="4" t="s">
        <v>680</v>
      </c>
      <c r="M3" s="4" t="s">
        <v>681</v>
      </c>
      <c r="N3" s="32" t="s">
        <v>682</v>
      </c>
      <c r="O3" s="32" t="s">
        <v>683</v>
      </c>
      <c r="P3" s="32" t="s">
        <v>684</v>
      </c>
    </row>
    <row r="4" spans="1:18" x14ac:dyDescent="0.25">
      <c r="B4" s="4" t="s">
        <v>650</v>
      </c>
      <c r="D4" s="32" t="s">
        <v>685</v>
      </c>
      <c r="E4" s="32"/>
      <c r="F4" s="32" t="s">
        <v>686</v>
      </c>
      <c r="G4" s="32" t="s">
        <v>687</v>
      </c>
      <c r="I4" s="32" t="s">
        <v>688</v>
      </c>
      <c r="J4" s="4" t="s">
        <v>689</v>
      </c>
      <c r="N4" s="32" t="s">
        <v>690</v>
      </c>
      <c r="O4" s="32" t="s">
        <v>691</v>
      </c>
      <c r="P4" s="32" t="s">
        <v>692</v>
      </c>
    </row>
    <row r="5" spans="1:18" x14ac:dyDescent="0.25">
      <c r="B5" s="4" t="s">
        <v>651</v>
      </c>
      <c r="D5" s="32" t="s">
        <v>693</v>
      </c>
      <c r="F5" s="4" t="s">
        <v>694</v>
      </c>
      <c r="G5" s="32" t="s">
        <v>695</v>
      </c>
      <c r="I5" s="32" t="s">
        <v>696</v>
      </c>
      <c r="J5" s="4" t="s">
        <v>697</v>
      </c>
      <c r="L5" s="31"/>
      <c r="N5" s="32" t="s">
        <v>698</v>
      </c>
      <c r="O5" s="32" t="s">
        <v>699</v>
      </c>
      <c r="P5" s="32"/>
    </row>
    <row r="6" spans="1:18" x14ac:dyDescent="0.25">
      <c r="B6" s="4" t="s">
        <v>652</v>
      </c>
      <c r="F6" s="4" t="s">
        <v>719</v>
      </c>
      <c r="I6" s="32" t="s">
        <v>700</v>
      </c>
      <c r="J6" s="4" t="s">
        <v>701</v>
      </c>
      <c r="L6" s="31"/>
      <c r="N6" s="32" t="s">
        <v>702</v>
      </c>
      <c r="O6" s="32" t="s">
        <v>703</v>
      </c>
      <c r="P6" s="32"/>
    </row>
    <row r="7" spans="1:18" x14ac:dyDescent="0.25">
      <c r="B7" s="4" t="s">
        <v>25</v>
      </c>
      <c r="H7" s="32"/>
      <c r="I7" s="32" t="s">
        <v>704</v>
      </c>
      <c r="J7" s="4" t="s">
        <v>705</v>
      </c>
      <c r="L7" s="31"/>
      <c r="N7" s="32" t="s">
        <v>706</v>
      </c>
      <c r="O7" s="32" t="s">
        <v>707</v>
      </c>
      <c r="P7" s="32"/>
    </row>
    <row r="8" spans="1:18" x14ac:dyDescent="0.25">
      <c r="B8" s="4" t="s">
        <v>653</v>
      </c>
      <c r="I8" s="32" t="s">
        <v>708</v>
      </c>
      <c r="J8" s="4" t="s">
        <v>709</v>
      </c>
      <c r="L8" s="31"/>
      <c r="N8" s="32" t="s">
        <v>710</v>
      </c>
      <c r="O8" s="32" t="s">
        <v>711</v>
      </c>
      <c r="P8" s="32"/>
    </row>
    <row r="9" spans="1:18" x14ac:dyDescent="0.25">
      <c r="B9" s="4" t="s">
        <v>654</v>
      </c>
      <c r="I9" s="31"/>
      <c r="L9" s="31"/>
      <c r="N9" s="32" t="s">
        <v>712</v>
      </c>
      <c r="O9" s="32" t="s">
        <v>713</v>
      </c>
      <c r="P9" s="32"/>
    </row>
    <row r="10" spans="1:18" x14ac:dyDescent="0.25">
      <c r="B10" s="4" t="s">
        <v>655</v>
      </c>
      <c r="L10" s="31"/>
      <c r="N10" s="32" t="s">
        <v>771</v>
      </c>
      <c r="O10" s="32" t="s">
        <v>714</v>
      </c>
      <c r="P10" s="32"/>
    </row>
    <row r="11" spans="1:18" x14ac:dyDescent="0.25">
      <c r="B11" s="4" t="s">
        <v>656</v>
      </c>
      <c r="L11" s="31"/>
      <c r="N11" s="32" t="s">
        <v>772</v>
      </c>
      <c r="O11" s="32"/>
      <c r="P11" s="32"/>
    </row>
    <row r="12" spans="1:18" x14ac:dyDescent="0.25">
      <c r="B12" s="4" t="s">
        <v>657</v>
      </c>
      <c r="L12" s="31"/>
      <c r="N12" s="32" t="s">
        <v>773</v>
      </c>
    </row>
    <row r="13" spans="1:18" x14ac:dyDescent="0.25">
      <c r="B13" s="4" t="s">
        <v>658</v>
      </c>
    </row>
    <row r="14" spans="1:18" x14ac:dyDescent="0.25">
      <c r="B14" s="4" t="s">
        <v>660</v>
      </c>
    </row>
    <row r="15" spans="1:18" x14ac:dyDescent="0.25"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</row>
    <row r="16" spans="1:18" customFormat="1" ht="11.25" customHeight="1" x14ac:dyDescent="0.35"/>
    <row r="17" spans="1:16" customFormat="1" ht="11.25" customHeight="1" x14ac:dyDescent="0.35">
      <c r="A17" s="67" t="s">
        <v>616</v>
      </c>
      <c r="B17" s="66" t="s">
        <v>647</v>
      </c>
      <c r="C17" s="66" t="s">
        <v>648</v>
      </c>
      <c r="D17" s="66" t="s">
        <v>649</v>
      </c>
      <c r="E17" s="66" t="s">
        <v>650</v>
      </c>
      <c r="F17" s="66" t="s">
        <v>651</v>
      </c>
      <c r="G17" s="66" t="s">
        <v>652</v>
      </c>
      <c r="H17" s="66" t="s">
        <v>25</v>
      </c>
      <c r="I17" s="66" t="s">
        <v>653</v>
      </c>
      <c r="J17" s="66" t="s">
        <v>715</v>
      </c>
      <c r="K17" s="66" t="s">
        <v>655</v>
      </c>
      <c r="L17" s="66" t="s">
        <v>656</v>
      </c>
      <c r="M17" s="66" t="s">
        <v>657</v>
      </c>
      <c r="N17" s="66" t="s">
        <v>658</v>
      </c>
      <c r="O17" s="66" t="s">
        <v>659</v>
      </c>
      <c r="P17" s="66" t="s">
        <v>660</v>
      </c>
    </row>
    <row r="18" spans="1:16" customFormat="1" ht="11.25" customHeight="1" x14ac:dyDescent="0.35">
      <c r="A18" s="4"/>
      <c r="B18" s="4" t="s">
        <v>716</v>
      </c>
      <c r="C18" s="4">
        <v>10.6</v>
      </c>
      <c r="D18" s="32" t="s">
        <v>661</v>
      </c>
      <c r="E18" s="32" t="s">
        <v>662</v>
      </c>
      <c r="F18" s="32" t="s">
        <v>686</v>
      </c>
      <c r="G18" s="32" t="s">
        <v>664</v>
      </c>
      <c r="H18" s="4" t="s">
        <v>717</v>
      </c>
      <c r="I18" s="32" t="s">
        <v>666</v>
      </c>
      <c r="J18" s="4" t="s">
        <v>667</v>
      </c>
      <c r="K18" s="4" t="s">
        <v>668</v>
      </c>
      <c r="L18" s="4" t="s">
        <v>669</v>
      </c>
      <c r="M18" s="4" t="s">
        <v>670</v>
      </c>
      <c r="N18" s="32" t="s">
        <v>671</v>
      </c>
      <c r="O18" s="32" t="s">
        <v>672</v>
      </c>
      <c r="P18" s="32" t="s">
        <v>673</v>
      </c>
    </row>
    <row r="19" spans="1:16" customFormat="1" ht="11.25" customHeight="1" x14ac:dyDescent="0.35">
      <c r="A19" s="4"/>
      <c r="B19" s="4" t="s">
        <v>649</v>
      </c>
      <c r="C19" s="4">
        <v>15.02</v>
      </c>
      <c r="D19" s="32" t="s">
        <v>674</v>
      </c>
      <c r="E19" s="32" t="s">
        <v>675</v>
      </c>
      <c r="F19" s="32" t="s">
        <v>694</v>
      </c>
      <c r="G19" s="32" t="s">
        <v>677</v>
      </c>
      <c r="H19" s="4"/>
      <c r="I19" s="32" t="s">
        <v>678</v>
      </c>
      <c r="J19" s="4" t="s">
        <v>679</v>
      </c>
      <c r="K19" s="4"/>
      <c r="L19" s="4" t="s">
        <v>718</v>
      </c>
      <c r="M19" s="4" t="s">
        <v>681</v>
      </c>
      <c r="N19" s="32" t="s">
        <v>682</v>
      </c>
      <c r="O19" s="32" t="s">
        <v>683</v>
      </c>
      <c r="P19" s="32" t="s">
        <v>684</v>
      </c>
    </row>
    <row r="20" spans="1:16" customFormat="1" ht="11.25" customHeight="1" x14ac:dyDescent="0.35">
      <c r="A20" s="4"/>
      <c r="B20" s="4" t="s">
        <v>650</v>
      </c>
      <c r="C20" s="4"/>
      <c r="D20" s="32" t="s">
        <v>685</v>
      </c>
      <c r="E20" s="32"/>
      <c r="F20" s="32" t="s">
        <v>719</v>
      </c>
      <c r="G20" s="32" t="s">
        <v>687</v>
      </c>
      <c r="H20" s="4"/>
      <c r="I20" s="32" t="s">
        <v>688</v>
      </c>
      <c r="J20" s="4" t="s">
        <v>689</v>
      </c>
      <c r="K20" s="4"/>
      <c r="L20" s="4" t="s">
        <v>720</v>
      </c>
      <c r="M20" s="4"/>
      <c r="N20" s="32" t="s">
        <v>690</v>
      </c>
      <c r="O20" s="32" t="s">
        <v>691</v>
      </c>
      <c r="P20" s="32" t="s">
        <v>692</v>
      </c>
    </row>
    <row r="21" spans="1:16" customFormat="1" ht="11.25" customHeight="1" x14ac:dyDescent="0.35">
      <c r="A21" s="4"/>
      <c r="B21" s="4" t="s">
        <v>651</v>
      </c>
      <c r="C21" s="4"/>
      <c r="D21" s="32" t="s">
        <v>693</v>
      </c>
      <c r="E21" s="4"/>
      <c r="F21" s="4"/>
      <c r="G21" s="32" t="s">
        <v>695</v>
      </c>
      <c r="H21" s="4"/>
      <c r="I21" s="32" t="s">
        <v>696</v>
      </c>
      <c r="J21" s="4" t="s">
        <v>697</v>
      </c>
      <c r="K21" s="4"/>
      <c r="L21" s="31"/>
      <c r="M21" s="4"/>
      <c r="N21" s="32" t="s">
        <v>698</v>
      </c>
      <c r="O21" s="32" t="s">
        <v>699</v>
      </c>
      <c r="P21" s="32"/>
    </row>
    <row r="22" spans="1:16" customFormat="1" ht="11.25" customHeight="1" x14ac:dyDescent="0.35">
      <c r="A22" s="4"/>
      <c r="B22" s="4" t="s">
        <v>652</v>
      </c>
      <c r="C22" s="4"/>
      <c r="D22" s="4"/>
      <c r="E22" s="4"/>
      <c r="F22" s="4"/>
      <c r="G22" s="4"/>
      <c r="H22" s="4"/>
      <c r="I22" s="32" t="s">
        <v>700</v>
      </c>
      <c r="J22" s="4" t="s">
        <v>701</v>
      </c>
      <c r="K22" s="4"/>
      <c r="L22" s="31"/>
      <c r="M22" s="4"/>
      <c r="N22" s="32" t="s">
        <v>702</v>
      </c>
      <c r="O22" s="32" t="s">
        <v>703</v>
      </c>
      <c r="P22" s="32"/>
    </row>
    <row r="23" spans="1:16" customFormat="1" ht="11.25" customHeight="1" x14ac:dyDescent="0.35">
      <c r="A23" s="4"/>
      <c r="B23" s="4" t="s">
        <v>25</v>
      </c>
      <c r="C23" s="4"/>
      <c r="D23" s="4"/>
      <c r="E23" s="4"/>
      <c r="F23" s="4"/>
      <c r="G23" s="4"/>
      <c r="H23" s="32"/>
      <c r="I23" s="32" t="s">
        <v>704</v>
      </c>
      <c r="J23" s="4" t="s">
        <v>705</v>
      </c>
      <c r="K23" s="4"/>
      <c r="L23" s="31"/>
      <c r="M23" s="4"/>
      <c r="N23" s="32" t="s">
        <v>706</v>
      </c>
      <c r="O23" s="32" t="s">
        <v>707</v>
      </c>
      <c r="P23" s="32"/>
    </row>
    <row r="24" spans="1:16" customFormat="1" ht="11.25" customHeight="1" x14ac:dyDescent="0.35">
      <c r="A24" s="4"/>
      <c r="B24" s="4" t="s">
        <v>653</v>
      </c>
      <c r="C24" s="4"/>
      <c r="D24" s="4"/>
      <c r="E24" s="4"/>
      <c r="F24" s="4"/>
      <c r="G24" s="4"/>
      <c r="H24" s="4"/>
      <c r="I24" s="32" t="s">
        <v>708</v>
      </c>
      <c r="J24" s="4" t="s">
        <v>709</v>
      </c>
      <c r="K24" s="4"/>
      <c r="L24" s="31"/>
      <c r="M24" s="4"/>
      <c r="N24" s="32" t="s">
        <v>710</v>
      </c>
      <c r="O24" s="32" t="s">
        <v>711</v>
      </c>
      <c r="P24" s="32"/>
    </row>
    <row r="25" spans="1:16" customFormat="1" ht="11.25" customHeight="1" x14ac:dyDescent="0.35">
      <c r="A25" s="4"/>
      <c r="B25" s="4" t="s">
        <v>715</v>
      </c>
      <c r="C25" s="4"/>
      <c r="D25" s="4"/>
      <c r="E25" s="4"/>
      <c r="F25" s="4"/>
      <c r="G25" s="4"/>
      <c r="H25" s="4"/>
      <c r="I25" s="31"/>
      <c r="J25" s="4"/>
      <c r="K25" s="4"/>
      <c r="L25" s="31"/>
      <c r="M25" s="4"/>
      <c r="N25" s="32" t="s">
        <v>712</v>
      </c>
      <c r="O25" s="32" t="s">
        <v>713</v>
      </c>
      <c r="P25" s="32"/>
    </row>
    <row r="26" spans="1:16" customFormat="1" ht="11.25" customHeight="1" x14ac:dyDescent="0.35">
      <c r="A26" s="4"/>
      <c r="B26" s="4" t="s">
        <v>655</v>
      </c>
      <c r="C26" s="4"/>
      <c r="D26" s="4"/>
      <c r="E26" s="4"/>
      <c r="F26" s="4"/>
      <c r="G26" s="4"/>
      <c r="H26" s="4"/>
      <c r="I26" s="4"/>
      <c r="J26" s="4"/>
      <c r="K26" s="4"/>
      <c r="L26" s="31"/>
      <c r="M26" s="4"/>
      <c r="N26" s="32"/>
      <c r="O26" s="32" t="s">
        <v>714</v>
      </c>
      <c r="P26" s="32"/>
    </row>
    <row r="27" spans="1:16" customFormat="1" ht="11.25" customHeight="1" x14ac:dyDescent="0.35">
      <c r="A27" s="4"/>
      <c r="B27" s="4" t="s">
        <v>721</v>
      </c>
      <c r="C27" s="4"/>
      <c r="D27" s="4"/>
      <c r="E27" s="4"/>
      <c r="F27" s="4"/>
      <c r="G27" s="4"/>
      <c r="H27" s="4"/>
      <c r="I27" s="4"/>
      <c r="J27" s="4"/>
      <c r="K27" s="4"/>
      <c r="L27" s="31"/>
      <c r="M27" s="4"/>
      <c r="N27" s="4"/>
      <c r="O27" s="32"/>
      <c r="P27" s="32"/>
    </row>
    <row r="28" spans="1:16" ht="11.25" customHeight="1" x14ac:dyDescent="0.25">
      <c r="B28" s="4" t="s">
        <v>657</v>
      </c>
      <c r="L28" s="31"/>
    </row>
    <row r="29" spans="1:16" ht="11.25" customHeight="1" x14ac:dyDescent="0.25">
      <c r="B29" s="4" t="s">
        <v>658</v>
      </c>
    </row>
    <row r="30" spans="1:16" ht="11.25" customHeight="1" x14ac:dyDescent="0.25">
      <c r="B30" s="4" t="s">
        <v>660</v>
      </c>
    </row>
    <row r="31" spans="1:16" x14ac:dyDescent="0.25"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</row>
    <row r="37" spans="3:3" x14ac:dyDescent="0.25">
      <c r="C37" s="3"/>
    </row>
    <row r="38" spans="3:3" x14ac:dyDescent="0.25">
      <c r="C38" s="3"/>
    </row>
    <row r="39" spans="3:3" x14ac:dyDescent="0.25">
      <c r="C39" s="3"/>
    </row>
    <row r="40" spans="3:3" x14ac:dyDescent="0.25">
      <c r="C40" s="3"/>
    </row>
    <row r="41" spans="3:3" x14ac:dyDescent="0.25">
      <c r="C41" s="3"/>
    </row>
    <row r="42" spans="3:3" x14ac:dyDescent="0.25">
      <c r="C42" s="3"/>
    </row>
    <row r="43" spans="3:3" x14ac:dyDescent="0.25">
      <c r="C43" s="3"/>
    </row>
    <row r="44" spans="3:3" x14ac:dyDescent="0.25">
      <c r="C44" s="3"/>
    </row>
    <row r="45" spans="3:3" x14ac:dyDescent="0.25">
      <c r="C45" s="3"/>
    </row>
    <row r="46" spans="3:3" x14ac:dyDescent="0.25">
      <c r="C46" s="3"/>
    </row>
    <row r="47" spans="3:3" x14ac:dyDescent="0.25">
      <c r="C47" s="3"/>
    </row>
    <row r="48" spans="3:3" x14ac:dyDescent="0.25">
      <c r="C48" s="3"/>
    </row>
    <row r="49" spans="3:3" x14ac:dyDescent="0.25">
      <c r="C49" s="3"/>
    </row>
    <row r="50" spans="3:3" x14ac:dyDescent="0.25">
      <c r="C50" s="3"/>
    </row>
    <row r="51" spans="3:3" x14ac:dyDescent="0.25">
      <c r="C51" s="3"/>
    </row>
    <row r="52" spans="3:3" x14ac:dyDescent="0.25">
      <c r="C52" s="3"/>
    </row>
    <row r="53" spans="3:3" x14ac:dyDescent="0.25">
      <c r="C53" s="3"/>
    </row>
    <row r="54" spans="3:3" x14ac:dyDescent="0.25">
      <c r="C54" s="3"/>
    </row>
    <row r="55" spans="3:3" x14ac:dyDescent="0.25">
      <c r="C55" s="3"/>
    </row>
    <row r="56" spans="3:3" x14ac:dyDescent="0.25">
      <c r="C56" s="3"/>
    </row>
    <row r="57" spans="3:3" x14ac:dyDescent="0.25">
      <c r="C57" s="3"/>
    </row>
  </sheetData>
  <sheetProtection algorithmName="SHA-512" hashValue="F4ROH2AjbY61ArejUdAw7xmdypx+8YSnC0zdnhZbkOr76UzXEVKVkOFPYMtvU/7unodIYDQ0VYLlClpe3riSDw==" saltValue="Y9ovdeH/f+uoNmuOzRkQVw==" spinCount="100000" sheet="1" objects="1" scenarios="1"/>
  <phoneticPr fontId="2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FF0000"/>
  </sheetPr>
  <dimension ref="A1:S169"/>
  <sheetViews>
    <sheetView showFormulas="1" workbookViewId="0">
      <pane ySplit="1" topLeftCell="A2" activePane="bottomLeft" state="frozen"/>
      <selection activeCell="A197" sqref="A197"/>
      <selection pane="bottomLeft" activeCell="Q40" sqref="Q40"/>
    </sheetView>
  </sheetViews>
  <sheetFormatPr defaultColWidth="9.1796875" defaultRowHeight="10.5" x14ac:dyDescent="0.25"/>
  <cols>
    <col min="1" max="1" width="10.1796875" style="4" bestFit="1" customWidth="1"/>
    <col min="2" max="2" width="9.54296875" style="4" bestFit="1" customWidth="1"/>
    <col min="3" max="3" width="59.26953125" style="4" bestFit="1" customWidth="1"/>
    <col min="4" max="4" width="10.26953125" style="4" bestFit="1" customWidth="1"/>
    <col min="5" max="5" width="57.81640625" style="4" bestFit="1" customWidth="1"/>
    <col min="6" max="6" width="41.1796875" style="4" bestFit="1" customWidth="1"/>
    <col min="7" max="7" width="30" style="4" bestFit="1" customWidth="1"/>
    <col min="8" max="8" width="23.81640625" style="4" bestFit="1" customWidth="1"/>
    <col min="9" max="9" width="21.1796875" style="4" bestFit="1" customWidth="1"/>
    <col min="10" max="10" width="32.7265625" style="4" bestFit="1" customWidth="1"/>
    <col min="11" max="11" width="19.453125" style="4" bestFit="1" customWidth="1"/>
    <col min="12" max="12" width="20.26953125" style="4" bestFit="1" customWidth="1"/>
    <col min="13" max="13" width="33.54296875" style="4" bestFit="1" customWidth="1"/>
    <col min="14" max="14" width="29.453125" style="4" bestFit="1" customWidth="1"/>
    <col min="15" max="15" width="37.26953125" style="4" customWidth="1"/>
    <col min="16" max="16" width="35.26953125" style="4" bestFit="1" customWidth="1"/>
    <col min="17" max="17" width="34.7265625" style="4" bestFit="1" customWidth="1"/>
    <col min="18" max="18" width="14.81640625" style="4" customWidth="1"/>
    <col min="19" max="16384" width="9.1796875" style="4"/>
  </cols>
  <sheetData>
    <row r="1" spans="1:19" s="2" customFormat="1" x14ac:dyDescent="0.25">
      <c r="A1" s="2" t="s">
        <v>611</v>
      </c>
      <c r="B1" s="2" t="s">
        <v>612</v>
      </c>
      <c r="C1" s="2" t="s">
        <v>647</v>
      </c>
      <c r="D1" s="2" t="s">
        <v>648</v>
      </c>
      <c r="E1" s="2" t="s">
        <v>649</v>
      </c>
      <c r="F1" s="2" t="s">
        <v>650</v>
      </c>
      <c r="G1" s="2" t="s">
        <v>651</v>
      </c>
      <c r="H1" s="2" t="s">
        <v>25</v>
      </c>
      <c r="I1" s="2" t="s">
        <v>652</v>
      </c>
      <c r="J1" s="2" t="s">
        <v>653</v>
      </c>
      <c r="K1" s="2" t="s">
        <v>715</v>
      </c>
      <c r="L1" s="2" t="s">
        <v>655</v>
      </c>
      <c r="M1" s="2" t="s">
        <v>721</v>
      </c>
      <c r="N1" s="2" t="s">
        <v>657</v>
      </c>
      <c r="O1" s="2" t="s">
        <v>658</v>
      </c>
      <c r="P1" s="2" t="s">
        <v>722</v>
      </c>
      <c r="Q1" s="2" t="s">
        <v>723</v>
      </c>
      <c r="R1" s="4" t="s">
        <v>716</v>
      </c>
      <c r="S1" s="2" t="s">
        <v>724</v>
      </c>
    </row>
    <row r="2" spans="1:19" x14ac:dyDescent="0.25">
      <c r="A2" s="4" t="s">
        <v>725</v>
      </c>
      <c r="B2" s="63">
        <v>42095</v>
      </c>
      <c r="C2" s="4" t="s">
        <v>649</v>
      </c>
      <c r="D2" s="4">
        <v>9.8000000000000007</v>
      </c>
      <c r="E2" s="32" t="s">
        <v>726</v>
      </c>
      <c r="F2" s="4" t="s">
        <v>727</v>
      </c>
      <c r="G2" s="4" t="s">
        <v>663</v>
      </c>
      <c r="H2" s="31" t="s">
        <v>728</v>
      </c>
      <c r="I2" s="32" t="s">
        <v>664</v>
      </c>
      <c r="J2" s="32" t="s">
        <v>666</v>
      </c>
      <c r="K2" s="4" t="s">
        <v>729</v>
      </c>
      <c r="L2" s="4" t="s">
        <v>668</v>
      </c>
      <c r="M2" s="4" t="s">
        <v>669</v>
      </c>
      <c r="N2" s="4" t="s">
        <v>730</v>
      </c>
      <c r="O2" s="32" t="s">
        <v>671</v>
      </c>
      <c r="P2" s="4" t="s">
        <v>731</v>
      </c>
      <c r="Q2" s="4" t="s">
        <v>732</v>
      </c>
      <c r="R2" s="4" t="s">
        <v>672</v>
      </c>
      <c r="S2" s="4" t="s">
        <v>673</v>
      </c>
    </row>
    <row r="3" spans="1:19" x14ac:dyDescent="0.25">
      <c r="A3" s="4" t="s">
        <v>733</v>
      </c>
      <c r="B3" s="63">
        <v>42125</v>
      </c>
      <c r="C3" s="24" t="s">
        <v>650</v>
      </c>
      <c r="D3" s="4">
        <v>15.02</v>
      </c>
      <c r="E3" s="32" t="s">
        <v>734</v>
      </c>
      <c r="F3" s="31" t="s">
        <v>662</v>
      </c>
      <c r="G3" s="4" t="s">
        <v>676</v>
      </c>
      <c r="H3" s="31" t="s">
        <v>735</v>
      </c>
      <c r="I3" s="32" t="s">
        <v>736</v>
      </c>
      <c r="J3" s="32" t="s">
        <v>678</v>
      </c>
      <c r="M3" s="4" t="s">
        <v>718</v>
      </c>
      <c r="N3" s="4" t="s">
        <v>670</v>
      </c>
      <c r="O3" s="32" t="s">
        <v>682</v>
      </c>
      <c r="R3" s="4" t="s">
        <v>683</v>
      </c>
      <c r="S3" s="4" t="s">
        <v>684</v>
      </c>
    </row>
    <row r="4" spans="1:19" x14ac:dyDescent="0.25">
      <c r="A4" s="4" t="s">
        <v>737</v>
      </c>
      <c r="B4" s="63">
        <v>42156</v>
      </c>
      <c r="C4" s="24" t="s">
        <v>651</v>
      </c>
      <c r="E4" s="32" t="s">
        <v>661</v>
      </c>
      <c r="F4" s="31" t="s">
        <v>675</v>
      </c>
      <c r="G4" s="31" t="s">
        <v>686</v>
      </c>
      <c r="H4" s="31" t="s">
        <v>717</v>
      </c>
      <c r="I4" s="32" t="s">
        <v>677</v>
      </c>
      <c r="J4" s="32" t="s">
        <v>688</v>
      </c>
      <c r="M4" s="4" t="s">
        <v>720</v>
      </c>
      <c r="N4" s="4" t="s">
        <v>681</v>
      </c>
      <c r="O4" s="32" t="s">
        <v>690</v>
      </c>
      <c r="R4" s="4" t="s">
        <v>691</v>
      </c>
    </row>
    <row r="5" spans="1:19" x14ac:dyDescent="0.25">
      <c r="A5" s="4" t="s">
        <v>613</v>
      </c>
      <c r="B5" s="63">
        <v>42186</v>
      </c>
      <c r="C5" s="24" t="s">
        <v>652</v>
      </c>
      <c r="E5" s="32" t="s">
        <v>674</v>
      </c>
      <c r="F5" s="4" t="s">
        <v>738</v>
      </c>
      <c r="G5" s="31" t="s">
        <v>694</v>
      </c>
      <c r="H5" s="4" t="s">
        <v>665</v>
      </c>
      <c r="I5" s="32" t="s">
        <v>687</v>
      </c>
      <c r="J5" s="32" t="s">
        <v>696</v>
      </c>
      <c r="O5" s="32" t="s">
        <v>698</v>
      </c>
      <c r="R5" s="4" t="s">
        <v>699</v>
      </c>
    </row>
    <row r="6" spans="1:19" x14ac:dyDescent="0.25">
      <c r="A6" s="4" t="s">
        <v>614</v>
      </c>
      <c r="B6" s="63">
        <v>42217</v>
      </c>
      <c r="C6" s="24" t="s">
        <v>25</v>
      </c>
      <c r="E6" s="32" t="s">
        <v>685</v>
      </c>
      <c r="G6" s="31" t="s">
        <v>719</v>
      </c>
      <c r="I6" s="32" t="s">
        <v>695</v>
      </c>
      <c r="J6" s="32" t="s">
        <v>700</v>
      </c>
      <c r="O6" s="32" t="s">
        <v>702</v>
      </c>
      <c r="R6" s="4" t="s">
        <v>703</v>
      </c>
    </row>
    <row r="7" spans="1:19" x14ac:dyDescent="0.25">
      <c r="A7" s="4" t="s">
        <v>615</v>
      </c>
      <c r="B7" s="63">
        <v>42248</v>
      </c>
      <c r="C7" s="24" t="s">
        <v>653</v>
      </c>
      <c r="E7" s="32" t="s">
        <v>693</v>
      </c>
      <c r="F7" s="31" t="s">
        <v>739</v>
      </c>
      <c r="I7" s="32"/>
      <c r="J7" s="32" t="s">
        <v>704</v>
      </c>
      <c r="O7" s="32" t="s">
        <v>706</v>
      </c>
      <c r="R7" s="4" t="s">
        <v>707</v>
      </c>
    </row>
    <row r="8" spans="1:19" x14ac:dyDescent="0.25">
      <c r="A8" s="4" t="s">
        <v>616</v>
      </c>
      <c r="B8" s="63">
        <v>42278</v>
      </c>
      <c r="C8" s="24" t="s">
        <v>715</v>
      </c>
      <c r="G8" s="31" t="s">
        <v>740</v>
      </c>
      <c r="H8" s="31" t="s">
        <v>741</v>
      </c>
      <c r="J8" s="32" t="s">
        <v>708</v>
      </c>
      <c r="O8" s="32" t="s">
        <v>742</v>
      </c>
      <c r="P8" s="31" t="s">
        <v>775</v>
      </c>
      <c r="Q8" s="31" t="s">
        <v>775</v>
      </c>
      <c r="R8" s="4" t="s">
        <v>711</v>
      </c>
    </row>
    <row r="9" spans="1:19" x14ac:dyDescent="0.25">
      <c r="A9" s="4" t="s">
        <v>22</v>
      </c>
      <c r="B9" s="63">
        <v>42309</v>
      </c>
      <c r="C9" s="24" t="s">
        <v>655</v>
      </c>
      <c r="H9" s="70" t="s">
        <v>743</v>
      </c>
      <c r="K9" s="31"/>
      <c r="N9" s="31" t="s">
        <v>744</v>
      </c>
      <c r="O9" s="32" t="s">
        <v>745</v>
      </c>
    </row>
    <row r="10" spans="1:19" x14ac:dyDescent="0.25">
      <c r="A10" s="4" t="s">
        <v>617</v>
      </c>
      <c r="B10" s="63">
        <v>42339</v>
      </c>
      <c r="C10" s="24" t="s">
        <v>721</v>
      </c>
      <c r="O10" s="32" t="s">
        <v>746</v>
      </c>
      <c r="R10" s="31" t="s">
        <v>747</v>
      </c>
      <c r="S10" s="31" t="s">
        <v>748</v>
      </c>
    </row>
    <row r="11" spans="1:19" x14ac:dyDescent="0.25">
      <c r="A11" s="4" t="s">
        <v>618</v>
      </c>
      <c r="B11" s="63">
        <v>42370</v>
      </c>
      <c r="C11" s="24" t="s">
        <v>657</v>
      </c>
      <c r="O11" s="32" t="s">
        <v>710</v>
      </c>
    </row>
    <row r="12" spans="1:19" x14ac:dyDescent="0.25">
      <c r="B12" s="63">
        <v>42401</v>
      </c>
      <c r="C12" s="24" t="s">
        <v>658</v>
      </c>
    </row>
    <row r="13" spans="1:19" x14ac:dyDescent="0.25">
      <c r="B13" s="63">
        <v>42430</v>
      </c>
      <c r="C13" s="24" t="s">
        <v>722</v>
      </c>
      <c r="O13" s="31" t="s">
        <v>774</v>
      </c>
    </row>
    <row r="14" spans="1:19" x14ac:dyDescent="0.25">
      <c r="B14" s="63">
        <v>42461</v>
      </c>
      <c r="C14" s="24" t="s">
        <v>723</v>
      </c>
    </row>
    <row r="15" spans="1:19" x14ac:dyDescent="0.25">
      <c r="B15" s="63">
        <v>42491</v>
      </c>
      <c r="C15" s="31" t="s">
        <v>716</v>
      </c>
    </row>
    <row r="16" spans="1:19" x14ac:dyDescent="0.25">
      <c r="B16" s="63">
        <v>42522</v>
      </c>
      <c r="C16" s="31" t="s">
        <v>660</v>
      </c>
    </row>
    <row r="17" spans="2:6" x14ac:dyDescent="0.25">
      <c r="B17" s="63">
        <v>42552</v>
      </c>
    </row>
    <row r="18" spans="2:6" x14ac:dyDescent="0.25">
      <c r="B18" s="63">
        <v>42583</v>
      </c>
    </row>
    <row r="19" spans="2:6" x14ac:dyDescent="0.25">
      <c r="B19" s="63">
        <v>42614</v>
      </c>
      <c r="C19" s="31" t="s">
        <v>747</v>
      </c>
    </row>
    <row r="20" spans="2:6" x14ac:dyDescent="0.25">
      <c r="B20" s="63">
        <v>42644</v>
      </c>
    </row>
    <row r="21" spans="2:6" x14ac:dyDescent="0.25">
      <c r="B21" s="63">
        <v>42675</v>
      </c>
      <c r="C21" s="31" t="s">
        <v>749</v>
      </c>
    </row>
    <row r="22" spans="2:6" x14ac:dyDescent="0.25">
      <c r="B22" s="63">
        <v>42705</v>
      </c>
      <c r="C22" s="31" t="s">
        <v>750</v>
      </c>
    </row>
    <row r="23" spans="2:6" ht="11" thickBot="1" x14ac:dyDescent="0.3">
      <c r="B23" s="63">
        <v>42736</v>
      </c>
    </row>
    <row r="24" spans="2:6" ht="11" thickBot="1" x14ac:dyDescent="0.3">
      <c r="B24" s="63">
        <v>42767</v>
      </c>
      <c r="C24" s="33"/>
    </row>
    <row r="25" spans="2:6" x14ac:dyDescent="0.25">
      <c r="B25" s="63">
        <v>42795</v>
      </c>
    </row>
    <row r="26" spans="2:6" x14ac:dyDescent="0.25">
      <c r="B26" s="63">
        <v>42826</v>
      </c>
      <c r="C26" s="4" t="str">
        <f>IF(C24="PCV Hib/MenC Vaccination","Y","N")</f>
        <v>N</v>
      </c>
      <c r="F26" s="3"/>
    </row>
    <row r="27" spans="2:6" x14ac:dyDescent="0.25">
      <c r="B27" s="63">
        <v>42856</v>
      </c>
    </row>
    <row r="28" spans="2:6" x14ac:dyDescent="0.25">
      <c r="B28" s="63">
        <v>42887</v>
      </c>
    </row>
    <row r="29" spans="2:6" x14ac:dyDescent="0.25">
      <c r="B29" s="63">
        <v>42917</v>
      </c>
    </row>
    <row r="30" spans="2:6" x14ac:dyDescent="0.25">
      <c r="B30" s="63">
        <v>42948</v>
      </c>
    </row>
    <row r="31" spans="2:6" x14ac:dyDescent="0.25">
      <c r="B31" s="63">
        <v>42979</v>
      </c>
    </row>
    <row r="32" spans="2:6" x14ac:dyDescent="0.25">
      <c r="B32" s="63">
        <v>43009</v>
      </c>
    </row>
    <row r="33" spans="2:4" x14ac:dyDescent="0.25">
      <c r="B33" s="63">
        <v>43040</v>
      </c>
    </row>
    <row r="34" spans="2:4" x14ac:dyDescent="0.25">
      <c r="B34" s="63">
        <v>43070</v>
      </c>
    </row>
    <row r="35" spans="2:4" x14ac:dyDescent="0.25">
      <c r="B35" s="63">
        <v>43101</v>
      </c>
    </row>
    <row r="36" spans="2:4" x14ac:dyDescent="0.25">
      <c r="B36" s="63">
        <v>43132</v>
      </c>
    </row>
    <row r="37" spans="2:4" x14ac:dyDescent="0.25">
      <c r="B37" s="63">
        <v>43160</v>
      </c>
      <c r="D37" s="3"/>
    </row>
    <row r="38" spans="2:4" x14ac:dyDescent="0.25">
      <c r="B38" s="3">
        <v>43191</v>
      </c>
      <c r="D38" s="3"/>
    </row>
    <row r="39" spans="2:4" x14ac:dyDescent="0.25">
      <c r="B39" s="3">
        <v>43221</v>
      </c>
      <c r="D39" s="3"/>
    </row>
    <row r="40" spans="2:4" x14ac:dyDescent="0.25">
      <c r="B40" s="3">
        <v>43252</v>
      </c>
      <c r="D40" s="3"/>
    </row>
    <row r="41" spans="2:4" x14ac:dyDescent="0.25">
      <c r="B41" s="3">
        <v>43282</v>
      </c>
      <c r="D41" s="3"/>
    </row>
    <row r="42" spans="2:4" x14ac:dyDescent="0.25">
      <c r="B42" s="3">
        <v>43313</v>
      </c>
      <c r="D42" s="3"/>
    </row>
    <row r="43" spans="2:4" x14ac:dyDescent="0.25">
      <c r="B43" s="3">
        <v>43344</v>
      </c>
      <c r="D43" s="3"/>
    </row>
    <row r="44" spans="2:4" x14ac:dyDescent="0.25">
      <c r="B44" s="3">
        <v>43374</v>
      </c>
      <c r="D44" s="3"/>
    </row>
    <row r="45" spans="2:4" x14ac:dyDescent="0.25">
      <c r="B45" s="3">
        <v>43405</v>
      </c>
      <c r="D45" s="3"/>
    </row>
    <row r="46" spans="2:4" x14ac:dyDescent="0.25">
      <c r="B46" s="3">
        <v>43435</v>
      </c>
      <c r="D46" s="3"/>
    </row>
    <row r="47" spans="2:4" x14ac:dyDescent="0.25">
      <c r="B47" s="3">
        <v>43466</v>
      </c>
      <c r="D47" s="3"/>
    </row>
    <row r="48" spans="2:4" x14ac:dyDescent="0.25">
      <c r="B48" s="3">
        <v>43497</v>
      </c>
      <c r="D48" s="3"/>
    </row>
    <row r="49" spans="2:4" x14ac:dyDescent="0.25">
      <c r="B49" s="3">
        <v>43525</v>
      </c>
      <c r="D49" s="3"/>
    </row>
    <row r="50" spans="2:4" x14ac:dyDescent="0.25">
      <c r="B50" s="3">
        <v>43556</v>
      </c>
      <c r="D50" s="3"/>
    </row>
    <row r="51" spans="2:4" x14ac:dyDescent="0.25">
      <c r="B51" s="3">
        <v>43586</v>
      </c>
      <c r="D51" s="3"/>
    </row>
    <row r="52" spans="2:4" x14ac:dyDescent="0.25">
      <c r="B52" s="3">
        <v>43617</v>
      </c>
      <c r="D52" s="3"/>
    </row>
    <row r="53" spans="2:4" x14ac:dyDescent="0.25">
      <c r="B53" s="3">
        <v>43647</v>
      </c>
      <c r="D53" s="3"/>
    </row>
    <row r="54" spans="2:4" x14ac:dyDescent="0.25">
      <c r="B54" s="3">
        <v>43678</v>
      </c>
      <c r="D54" s="3"/>
    </row>
    <row r="55" spans="2:4" x14ac:dyDescent="0.25">
      <c r="B55" s="3">
        <v>43709</v>
      </c>
      <c r="D55" s="3"/>
    </row>
    <row r="56" spans="2:4" x14ac:dyDescent="0.25">
      <c r="B56" s="3">
        <v>43739</v>
      </c>
      <c r="D56" s="3"/>
    </row>
    <row r="57" spans="2:4" x14ac:dyDescent="0.25">
      <c r="B57" s="3">
        <v>43770</v>
      </c>
      <c r="D57" s="3"/>
    </row>
    <row r="58" spans="2:4" x14ac:dyDescent="0.25">
      <c r="B58" s="3">
        <v>43800</v>
      </c>
    </row>
    <row r="59" spans="2:4" x14ac:dyDescent="0.25">
      <c r="B59" s="3">
        <v>43831</v>
      </c>
    </row>
    <row r="60" spans="2:4" x14ac:dyDescent="0.25">
      <c r="B60" s="3">
        <v>43862</v>
      </c>
    </row>
    <row r="61" spans="2:4" x14ac:dyDescent="0.25">
      <c r="B61" s="3">
        <v>43891</v>
      </c>
    </row>
    <row r="62" spans="2:4" x14ac:dyDescent="0.25">
      <c r="B62" s="3">
        <v>43922</v>
      </c>
    </row>
    <row r="63" spans="2:4" x14ac:dyDescent="0.25">
      <c r="B63" s="3">
        <v>43952</v>
      </c>
    </row>
    <row r="64" spans="2:4" x14ac:dyDescent="0.25">
      <c r="B64" s="3">
        <v>43983</v>
      </c>
    </row>
    <row r="65" spans="2:2" x14ac:dyDescent="0.25">
      <c r="B65" s="3">
        <v>44013</v>
      </c>
    </row>
    <row r="66" spans="2:2" x14ac:dyDescent="0.25">
      <c r="B66" s="3">
        <v>44044</v>
      </c>
    </row>
    <row r="67" spans="2:2" x14ac:dyDescent="0.25">
      <c r="B67" s="3">
        <v>44075</v>
      </c>
    </row>
    <row r="68" spans="2:2" x14ac:dyDescent="0.25">
      <c r="B68" s="3">
        <v>44105</v>
      </c>
    </row>
    <row r="69" spans="2:2" x14ac:dyDescent="0.25">
      <c r="B69" s="3">
        <v>44136</v>
      </c>
    </row>
    <row r="70" spans="2:2" x14ac:dyDescent="0.25">
      <c r="B70" s="3">
        <v>44166</v>
      </c>
    </row>
    <row r="71" spans="2:2" x14ac:dyDescent="0.25">
      <c r="B71" s="3">
        <v>44197</v>
      </c>
    </row>
    <row r="72" spans="2:2" x14ac:dyDescent="0.25">
      <c r="B72" s="3">
        <v>44228</v>
      </c>
    </row>
    <row r="73" spans="2:2" x14ac:dyDescent="0.25">
      <c r="B73" s="3">
        <v>44256</v>
      </c>
    </row>
    <row r="74" spans="2:2" x14ac:dyDescent="0.25">
      <c r="B74" s="3">
        <v>44287</v>
      </c>
    </row>
    <row r="75" spans="2:2" x14ac:dyDescent="0.25">
      <c r="B75" s="3">
        <v>44317</v>
      </c>
    </row>
    <row r="76" spans="2:2" x14ac:dyDescent="0.25">
      <c r="B76" s="3">
        <v>44348</v>
      </c>
    </row>
    <row r="77" spans="2:2" x14ac:dyDescent="0.25">
      <c r="B77" s="3">
        <v>44378</v>
      </c>
    </row>
    <row r="78" spans="2:2" x14ac:dyDescent="0.25">
      <c r="B78" s="3">
        <v>44409</v>
      </c>
    </row>
    <row r="79" spans="2:2" x14ac:dyDescent="0.25">
      <c r="B79" s="3">
        <v>44440</v>
      </c>
    </row>
    <row r="80" spans="2:2" x14ac:dyDescent="0.25">
      <c r="B80" s="3">
        <v>44470</v>
      </c>
    </row>
    <row r="81" spans="2:2" x14ac:dyDescent="0.25">
      <c r="B81" s="3">
        <v>44501</v>
      </c>
    </row>
    <row r="82" spans="2:2" x14ac:dyDescent="0.25">
      <c r="B82" s="3">
        <v>44531</v>
      </c>
    </row>
    <row r="83" spans="2:2" x14ac:dyDescent="0.25">
      <c r="B83" s="3">
        <v>44562</v>
      </c>
    </row>
    <row r="84" spans="2:2" x14ac:dyDescent="0.25">
      <c r="B84" s="3">
        <v>44593</v>
      </c>
    </row>
    <row r="85" spans="2:2" x14ac:dyDescent="0.25">
      <c r="B85" s="3">
        <v>44621</v>
      </c>
    </row>
    <row r="86" spans="2:2" x14ac:dyDescent="0.25">
      <c r="B86" s="3">
        <v>44652</v>
      </c>
    </row>
    <row r="87" spans="2:2" x14ac:dyDescent="0.25">
      <c r="B87" s="3">
        <v>44682</v>
      </c>
    </row>
    <row r="88" spans="2:2" x14ac:dyDescent="0.25">
      <c r="B88" s="3">
        <v>44713</v>
      </c>
    </row>
    <row r="89" spans="2:2" x14ac:dyDescent="0.25">
      <c r="B89" s="3">
        <v>44743</v>
      </c>
    </row>
    <row r="90" spans="2:2" x14ac:dyDescent="0.25">
      <c r="B90" s="3">
        <v>44774</v>
      </c>
    </row>
    <row r="91" spans="2:2" x14ac:dyDescent="0.25">
      <c r="B91" s="3">
        <v>44805</v>
      </c>
    </row>
    <row r="92" spans="2:2" x14ac:dyDescent="0.25">
      <c r="B92" s="3">
        <v>44835</v>
      </c>
    </row>
    <row r="93" spans="2:2" x14ac:dyDescent="0.25">
      <c r="B93" s="3">
        <v>44866</v>
      </c>
    </row>
    <row r="94" spans="2:2" x14ac:dyDescent="0.25">
      <c r="B94" s="3">
        <v>44896</v>
      </c>
    </row>
    <row r="95" spans="2:2" x14ac:dyDescent="0.25">
      <c r="B95" s="3">
        <v>44927</v>
      </c>
    </row>
    <row r="96" spans="2:2" x14ac:dyDescent="0.25">
      <c r="B96" s="3">
        <v>44958</v>
      </c>
    </row>
    <row r="97" spans="2:2" x14ac:dyDescent="0.25">
      <c r="B97" s="3">
        <v>44986</v>
      </c>
    </row>
    <row r="98" spans="2:2" x14ac:dyDescent="0.25">
      <c r="B98" s="3">
        <v>45017</v>
      </c>
    </row>
    <row r="99" spans="2:2" x14ac:dyDescent="0.25">
      <c r="B99" s="3">
        <v>45047</v>
      </c>
    </row>
    <row r="100" spans="2:2" x14ac:dyDescent="0.25">
      <c r="B100" s="3">
        <v>45078</v>
      </c>
    </row>
    <row r="101" spans="2:2" x14ac:dyDescent="0.25">
      <c r="B101" s="3">
        <v>45108</v>
      </c>
    </row>
    <row r="102" spans="2:2" x14ac:dyDescent="0.25">
      <c r="B102" s="3">
        <v>45139</v>
      </c>
    </row>
    <row r="103" spans="2:2" x14ac:dyDescent="0.25">
      <c r="B103" s="3">
        <v>45170</v>
      </c>
    </row>
    <row r="104" spans="2:2" x14ac:dyDescent="0.25">
      <c r="B104" s="3">
        <v>45200</v>
      </c>
    </row>
    <row r="105" spans="2:2" x14ac:dyDescent="0.25">
      <c r="B105" s="3">
        <v>45231</v>
      </c>
    </row>
    <row r="106" spans="2:2" x14ac:dyDescent="0.25">
      <c r="B106" s="3">
        <v>45261</v>
      </c>
    </row>
    <row r="107" spans="2:2" x14ac:dyDescent="0.25">
      <c r="B107" s="3">
        <v>45292</v>
      </c>
    </row>
    <row r="108" spans="2:2" x14ac:dyDescent="0.25">
      <c r="B108" s="3">
        <v>45323</v>
      </c>
    </row>
    <row r="109" spans="2:2" x14ac:dyDescent="0.25">
      <c r="B109" s="3">
        <v>45352</v>
      </c>
    </row>
    <row r="110" spans="2:2" x14ac:dyDescent="0.25">
      <c r="B110" s="3">
        <v>45383</v>
      </c>
    </row>
    <row r="111" spans="2:2" x14ac:dyDescent="0.25">
      <c r="B111" s="3">
        <v>45413</v>
      </c>
    </row>
    <row r="112" spans="2:2" x14ac:dyDescent="0.25">
      <c r="B112" s="3">
        <v>45444</v>
      </c>
    </row>
    <row r="113" spans="2:2" x14ac:dyDescent="0.25">
      <c r="B113" s="3">
        <v>45474</v>
      </c>
    </row>
    <row r="114" spans="2:2" x14ac:dyDescent="0.25">
      <c r="B114" s="3">
        <v>45505</v>
      </c>
    </row>
    <row r="115" spans="2:2" x14ac:dyDescent="0.25">
      <c r="B115" s="3">
        <v>45536</v>
      </c>
    </row>
    <row r="116" spans="2:2" x14ac:dyDescent="0.25">
      <c r="B116" s="3">
        <v>45566</v>
      </c>
    </row>
    <row r="117" spans="2:2" x14ac:dyDescent="0.25">
      <c r="B117" s="3">
        <v>45597</v>
      </c>
    </row>
    <row r="118" spans="2:2" x14ac:dyDescent="0.25">
      <c r="B118" s="3">
        <v>45627</v>
      </c>
    </row>
    <row r="119" spans="2:2" x14ac:dyDescent="0.25">
      <c r="B119" s="3">
        <v>45658</v>
      </c>
    </row>
    <row r="120" spans="2:2" x14ac:dyDescent="0.25">
      <c r="B120" s="3">
        <v>45689</v>
      </c>
    </row>
    <row r="121" spans="2:2" x14ac:dyDescent="0.25">
      <c r="B121" s="3">
        <v>45717</v>
      </c>
    </row>
    <row r="122" spans="2:2" x14ac:dyDescent="0.25">
      <c r="B122" s="4" t="s">
        <v>751</v>
      </c>
    </row>
    <row r="123" spans="2:2" x14ac:dyDescent="0.25">
      <c r="B123" s="4" t="s">
        <v>752</v>
      </c>
    </row>
    <row r="124" spans="2:2" x14ac:dyDescent="0.25">
      <c r="B124" s="4" t="s">
        <v>753</v>
      </c>
    </row>
    <row r="125" spans="2:2" x14ac:dyDescent="0.25">
      <c r="B125" s="4" t="s">
        <v>754</v>
      </c>
    </row>
    <row r="126" spans="2:2" x14ac:dyDescent="0.25">
      <c r="B126" s="4" t="s">
        <v>755</v>
      </c>
    </row>
    <row r="127" spans="2:2" x14ac:dyDescent="0.25">
      <c r="B127" s="4" t="s">
        <v>756</v>
      </c>
    </row>
    <row r="128" spans="2:2" x14ac:dyDescent="0.25">
      <c r="B128" s="4" t="s">
        <v>757</v>
      </c>
    </row>
    <row r="129" spans="2:2" x14ac:dyDescent="0.25">
      <c r="B129" s="4" t="s">
        <v>758</v>
      </c>
    </row>
    <row r="130" spans="2:2" x14ac:dyDescent="0.25">
      <c r="B130" s="4" t="s">
        <v>759</v>
      </c>
    </row>
    <row r="131" spans="2:2" x14ac:dyDescent="0.25">
      <c r="B131" s="4" t="s">
        <v>760</v>
      </c>
    </row>
    <row r="132" spans="2:2" x14ac:dyDescent="0.25">
      <c r="B132" s="4" t="s">
        <v>761</v>
      </c>
    </row>
    <row r="133" spans="2:2" x14ac:dyDescent="0.25">
      <c r="B133" s="4" t="s">
        <v>762</v>
      </c>
    </row>
    <row r="134" spans="2:2" x14ac:dyDescent="0.25">
      <c r="B134" s="4" t="s">
        <v>763</v>
      </c>
    </row>
    <row r="135" spans="2:2" x14ac:dyDescent="0.25">
      <c r="B135" s="4" t="s">
        <v>764</v>
      </c>
    </row>
    <row r="136" spans="2:2" x14ac:dyDescent="0.25">
      <c r="B136" s="4" t="s">
        <v>765</v>
      </c>
    </row>
    <row r="137" spans="2:2" x14ac:dyDescent="0.25">
      <c r="B137" s="4" t="s">
        <v>766</v>
      </c>
    </row>
    <row r="138" spans="2:2" x14ac:dyDescent="0.25">
      <c r="B138" s="4" t="s">
        <v>767</v>
      </c>
    </row>
    <row r="139" spans="2:2" x14ac:dyDescent="0.25">
      <c r="B139" s="4" t="s">
        <v>768</v>
      </c>
    </row>
    <row r="140" spans="2:2" x14ac:dyDescent="0.25">
      <c r="B140" s="4" t="s">
        <v>769</v>
      </c>
    </row>
    <row r="141" spans="2:2" x14ac:dyDescent="0.25">
      <c r="B141" s="4" t="s">
        <v>770</v>
      </c>
    </row>
    <row r="142" spans="2:2" x14ac:dyDescent="0.25">
      <c r="B142" s="4" t="s">
        <v>619</v>
      </c>
    </row>
    <row r="143" spans="2:2" x14ac:dyDescent="0.25">
      <c r="B143" s="4" t="s">
        <v>620</v>
      </c>
    </row>
    <row r="144" spans="2:2" x14ac:dyDescent="0.25">
      <c r="B144" s="4" t="s">
        <v>621</v>
      </c>
    </row>
    <row r="145" spans="2:2" x14ac:dyDescent="0.25">
      <c r="B145" s="4" t="s">
        <v>622</v>
      </c>
    </row>
    <row r="146" spans="2:2" x14ac:dyDescent="0.25">
      <c r="B146" s="4" t="s">
        <v>623</v>
      </c>
    </row>
    <row r="147" spans="2:2" x14ac:dyDescent="0.25">
      <c r="B147" s="4" t="s">
        <v>624</v>
      </c>
    </row>
    <row r="148" spans="2:2" x14ac:dyDescent="0.25">
      <c r="B148" s="4" t="s">
        <v>625</v>
      </c>
    </row>
    <row r="149" spans="2:2" x14ac:dyDescent="0.25">
      <c r="B149" s="4" t="s">
        <v>626</v>
      </c>
    </row>
    <row r="150" spans="2:2" x14ac:dyDescent="0.25">
      <c r="B150" s="4" t="s">
        <v>627</v>
      </c>
    </row>
    <row r="151" spans="2:2" x14ac:dyDescent="0.25">
      <c r="B151" s="4" t="s">
        <v>628</v>
      </c>
    </row>
    <row r="152" spans="2:2" x14ac:dyDescent="0.25">
      <c r="B152" s="4" t="s">
        <v>629</v>
      </c>
    </row>
    <row r="153" spans="2:2" x14ac:dyDescent="0.25">
      <c r="B153" s="4" t="s">
        <v>630</v>
      </c>
    </row>
    <row r="154" spans="2:2" x14ac:dyDescent="0.25">
      <c r="B154" s="4" t="s">
        <v>631</v>
      </c>
    </row>
    <row r="155" spans="2:2" x14ac:dyDescent="0.25">
      <c r="B155" s="4" t="s">
        <v>632</v>
      </c>
    </row>
    <row r="156" spans="2:2" x14ac:dyDescent="0.25">
      <c r="B156" s="4" t="s">
        <v>633</v>
      </c>
    </row>
    <row r="157" spans="2:2" x14ac:dyDescent="0.25">
      <c r="B157" s="4" t="s">
        <v>634</v>
      </c>
    </row>
    <row r="158" spans="2:2" x14ac:dyDescent="0.25">
      <c r="B158" s="4" t="s">
        <v>635</v>
      </c>
    </row>
    <row r="159" spans="2:2" x14ac:dyDescent="0.25">
      <c r="B159" s="4" t="s">
        <v>636</v>
      </c>
    </row>
    <row r="160" spans="2:2" x14ac:dyDescent="0.25">
      <c r="B160" s="4" t="s">
        <v>637</v>
      </c>
    </row>
    <row r="161" spans="2:2" x14ac:dyDescent="0.25">
      <c r="B161" s="4" t="s">
        <v>638</v>
      </c>
    </row>
    <row r="162" spans="2:2" x14ac:dyDescent="0.25">
      <c r="B162" s="4" t="s">
        <v>639</v>
      </c>
    </row>
    <row r="163" spans="2:2" x14ac:dyDescent="0.25">
      <c r="B163" s="4" t="s">
        <v>640</v>
      </c>
    </row>
    <row r="164" spans="2:2" x14ac:dyDescent="0.25">
      <c r="B164" s="4" t="s">
        <v>641</v>
      </c>
    </row>
    <row r="165" spans="2:2" x14ac:dyDescent="0.25">
      <c r="B165" s="4" t="s">
        <v>642</v>
      </c>
    </row>
    <row r="166" spans="2:2" x14ac:dyDescent="0.25">
      <c r="B166" s="4" t="s">
        <v>643</v>
      </c>
    </row>
    <row r="167" spans="2:2" x14ac:dyDescent="0.25">
      <c r="B167" s="4" t="s">
        <v>644</v>
      </c>
    </row>
    <row r="168" spans="2:2" x14ac:dyDescent="0.25">
      <c r="B168" s="4" t="s">
        <v>645</v>
      </c>
    </row>
    <row r="169" spans="2:2" x14ac:dyDescent="0.25">
      <c r="B169" s="4" t="s">
        <v>646</v>
      </c>
    </row>
  </sheetData>
  <sheetProtection algorithmName="SHA-512" hashValue="4NeaNA7pdb/PQfIvAHllN5E7RsXJMNidgEMPTAQHSlxVZhulqB4zSZSJVovzfz8cfNerb9Eas4PQcLXW2FxXbw==" saltValue="wtQVflWrlGn86R+6VNwm7g==" spinCount="100000" sheet="1" objects="1" scenarios="1"/>
  <sortState xmlns:xlrd2="http://schemas.microsoft.com/office/spreadsheetml/2017/richdata2" ref="C3:C14">
    <sortCondition ref="C2"/>
  </sortState>
  <phoneticPr fontId="23" type="noConversion"/>
  <dataValidations disablePrompts="1" count="1">
    <dataValidation type="list" allowBlank="1" showInputMessage="1" showErrorMessage="1" sqref="C24" xr:uid="{C1D84129-99C0-4016-963F-56B2429918C3}">
      <formula1>$C$2:$C$14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5E4AFED5D119418258B28D71FF7195" ma:contentTypeVersion="72" ma:contentTypeDescription="Create a new document." ma:contentTypeScope="" ma:versionID="5ed63e579f3c4434658fb0cfd20b59c2">
  <xsd:schema xmlns:xsd="http://www.w3.org/2001/XMLSchema" xmlns:xs="http://www.w3.org/2001/XMLSchema" xmlns:p="http://schemas.microsoft.com/office/2006/metadata/properties" xmlns:ns1="http://schemas.microsoft.com/sharepoint/v3" xmlns:ns2="b41187d2-c3e6-442b-9fdb-7907952f5bed" xmlns:ns3="9d0d216f-8de4-45aa-97bf-4c4aa1ce4cfe" xmlns:ns4="cccaf3ac-2de9-44d4-aa31-54302fceb5f7" targetNamespace="http://schemas.microsoft.com/office/2006/metadata/properties" ma:root="true" ma:fieldsID="d8fed59b68914d508644efc2160c74ca" ns1:_="" ns2:_="" ns3:_="" ns4:_="">
    <xsd:import namespace="http://schemas.microsoft.com/sharepoint/v3"/>
    <xsd:import namespace="b41187d2-c3e6-442b-9fdb-7907952f5bed"/>
    <xsd:import namespace="9d0d216f-8de4-45aa-97bf-4c4aa1ce4cfe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SharedWithUsers" minOccurs="0"/>
                <xsd:element ref="ns2:SharedWithDetails" minOccurs="0"/>
                <xsd:element ref="ns3:MediaLengthInSeconds" minOccurs="0"/>
                <xsd:element ref="ns3:DateandTime" minOccurs="0"/>
                <xsd:element ref="ns3:Review_x0020_Date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187d2-c3e6-442b-9fdb-7907952f5b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0d216f-8de4-45aa-97bf-4c4aa1ce4cf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false">
      <xsd:simpleType>
        <xsd:restriction base="dms:Unknown"/>
      </xsd:simpleType>
    </xsd:element>
    <xsd:element name="DateandTime" ma:index="13" nillable="true" ma:displayName="Date and Time" ma:format="DateTime" ma:internalName="DateandTime">
      <xsd:simpleType>
        <xsd:restriction base="dms:DateTime"/>
      </xsd:simpleType>
    </xsd:element>
    <xsd:element name="Review_x0020_Date" ma:index="14" nillable="true" ma:displayName="Review date" ma:indexed="true" ma:internalName="Review_x0020_Dat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8b1e65c-b3a1-4f81-b473-d641a903dc4d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9d0d216f-8de4-45aa-97bf-4c4aa1ce4cfe" xsi:nil="true"/>
    <DateandTime xmlns="9d0d216f-8de4-45aa-97bf-4c4aa1ce4cfe" xsi:nil="true"/>
    <Review_x0020_Date xmlns="9d0d216f-8de4-45aa-97bf-4c4aa1ce4cfe" xsi:nil="true"/>
    <TaxCatchAll xmlns="cccaf3ac-2de9-44d4-aa31-54302fceb5f7" xsi:nil="true"/>
    <lcf76f155ced4ddcb4097134ff3c332f xmlns="9d0d216f-8de4-45aa-97bf-4c4aa1ce4cf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BB29BE-8E8F-4A29-BFB7-819085C4C6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41187d2-c3e6-442b-9fdb-7907952f5bed"/>
    <ds:schemaRef ds:uri="9d0d216f-8de4-45aa-97bf-4c4aa1ce4cfe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77FC27-20F7-47BE-BE2F-9681DC4DF69D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b41187d2-c3e6-442b-9fdb-7907952f5bed"/>
    <ds:schemaRef ds:uri="http://purl.org/dc/elements/1.1/"/>
    <ds:schemaRef ds:uri="http://schemas.microsoft.com/office/2006/metadata/properties"/>
    <ds:schemaRef ds:uri="9d0d216f-8de4-45aa-97bf-4c4aa1ce4cfe"/>
    <ds:schemaRef ds:uri="http://schemas.microsoft.com/office/infopath/2007/PartnerControls"/>
    <ds:schemaRef ds:uri="cccaf3ac-2de9-44d4-aa31-54302fceb5f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1DA764D-208A-4577-BF1C-F2F88C85B1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INSTRUCTIONS</vt:lpstr>
      <vt:lpstr>Screenshots</vt:lpstr>
      <vt:lpstr>Manual Claim Form</vt:lpstr>
      <vt:lpstr>Practice List</vt:lpstr>
      <vt:lpstr>DATA VALIDATION YR-MTH-QTR</vt:lpstr>
      <vt:lpstr>DATA VALIDATION PROGRAMMES</vt:lpstr>
      <vt:lpstr>DATA VALIDATION ORIGINAL</vt:lpstr>
      <vt:lpstr>'Manual Claim Form'!Print_Area</vt:lpstr>
    </vt:vector>
  </TitlesOfParts>
  <Manager/>
  <Company>IMS3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ian.harding@nhs.net</dc:creator>
  <cp:keywords/>
  <dc:description/>
  <cp:lastModifiedBy>Jodie</cp:lastModifiedBy>
  <cp:revision/>
  <dcterms:created xsi:type="dcterms:W3CDTF">2015-04-10T08:26:16Z</dcterms:created>
  <dcterms:modified xsi:type="dcterms:W3CDTF">2022-10-21T15:26:05Z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0x0101003B5E4AFED5D119418258B28D71FF7195</vt:lpwstr>
  </property>
  <property fmtid="{D5CDD505-2E9C-101B-9397-08002B2CF9AE}" pid="3" name="_ShortcutWebId">
    <vt:lpwstr/>
  </property>
  <property fmtid="{D5CDD505-2E9C-101B-9397-08002B2CF9AE}" pid="4" name="_ShortcutUniqueId">
    <vt:lpwstr/>
  </property>
  <property fmtid="{D5CDD505-2E9C-101B-9397-08002B2CF9AE}" pid="5" name="_ShortcutSiteId">
    <vt:lpwstr/>
  </property>
  <property fmtid="{D5CDD505-2E9C-101B-9397-08002B2CF9AE}" pid="6" name="_ShortcutUrl">
    <vt:lpwstr/>
  </property>
  <property fmtid="{D5CDD505-2E9C-101B-9397-08002B2CF9AE}" pid="7" name="_ExtendedDescription">
    <vt:lpwstr/>
  </property>
  <property fmtid="{D5CDD505-2E9C-101B-9397-08002B2CF9AE}" pid="8" name="MediaServiceImageTags">
    <vt:lpwstr/>
  </property>
</Properties>
</file>