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yRickard\Downloads\"/>
    </mc:Choice>
  </mc:AlternateContent>
  <xr:revisionPtr revIDLastSave="0" documentId="13_ncr:1_{88B3501D-F708-4182-9986-5625D8226628}" xr6:coauthVersionLast="47" xr6:coauthVersionMax="47" xr10:uidLastSave="{00000000-0000-0000-0000-000000000000}"/>
  <bookViews>
    <workbookView xWindow="33720" yWindow="-120" windowWidth="29040" windowHeight="15840" tabRatio="738" xr2:uid="{00000000-000D-0000-FFFF-FFFF00000000}"/>
  </bookViews>
  <sheets>
    <sheet name="Incident SEA Form" sheetId="1" r:id="rId1"/>
    <sheet name="Vaccines" sheetId="15" r:id="rId2"/>
    <sheet name="INTERNAL USE" sheetId="16" state="hidden" r:id="rId3"/>
    <sheet name="Pick Lists" sheetId="10" state="hidden" r:id="rId4"/>
    <sheet name="Incident Specific Qs" sheetId="12" state="hidden" r:id="rId5"/>
  </sheets>
  <definedNames>
    <definedName name="CHILD" localSheetId="2">#REF!</definedName>
    <definedName name="CHILD" localSheetId="1">#REF!</definedName>
    <definedName name="CHILD">#REF!</definedName>
    <definedName name="CHILDFLU" localSheetId="2">#REF!</definedName>
    <definedName name="CHILDFLU" localSheetId="1">#REF!</definedName>
    <definedName name="CHILDFLU">#REF!</definedName>
    <definedName name="Copntract_type" localSheetId="2">#REF!</definedName>
    <definedName name="Copntract_type" localSheetId="1">#REF!</definedName>
    <definedName name="Copntract_type">#REF!</definedName>
    <definedName name="type_of_error">'Pick Lists'!$C$3:$C$11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C8" i="16"/>
  <c r="D8" i="16"/>
  <c r="E8" i="16"/>
  <c r="F8" i="16"/>
  <c r="G8" i="16"/>
  <c r="H8" i="16"/>
  <c r="I8" i="16"/>
  <c r="J8" i="16"/>
  <c r="C9" i="16"/>
  <c r="D9" i="16"/>
  <c r="E9" i="16"/>
  <c r="F9" i="16"/>
  <c r="G9" i="16"/>
  <c r="H9" i="16"/>
  <c r="I9" i="16"/>
  <c r="J9" i="16"/>
  <c r="C10" i="16"/>
  <c r="D10" i="16"/>
  <c r="E10" i="16"/>
  <c r="F10" i="16"/>
  <c r="G10" i="16"/>
  <c r="H10" i="16"/>
  <c r="I10" i="16"/>
  <c r="J10" i="16"/>
  <c r="C11" i="16"/>
  <c r="D11" i="16"/>
  <c r="E11" i="16"/>
  <c r="F11" i="16"/>
  <c r="G11" i="16"/>
  <c r="H11" i="16"/>
  <c r="I11" i="16"/>
  <c r="J11" i="16"/>
  <c r="C12" i="16"/>
  <c r="D12" i="16"/>
  <c r="E12" i="16"/>
  <c r="F12" i="16"/>
  <c r="G12" i="16"/>
  <c r="H12" i="16"/>
  <c r="I12" i="16"/>
  <c r="J12" i="16"/>
  <c r="C13" i="16"/>
  <c r="D13" i="16"/>
  <c r="E13" i="16"/>
  <c r="F13" i="16"/>
  <c r="G13" i="16"/>
  <c r="H13" i="16"/>
  <c r="I13" i="16"/>
  <c r="J13" i="16"/>
  <c r="C14" i="16"/>
  <c r="D14" i="16"/>
  <c r="E14" i="16"/>
  <c r="F14" i="16"/>
  <c r="G14" i="16"/>
  <c r="H14" i="16"/>
  <c r="I14" i="16"/>
  <c r="J14" i="16"/>
  <c r="C15" i="16"/>
  <c r="D15" i="16"/>
  <c r="E15" i="16"/>
  <c r="F15" i="16"/>
  <c r="G15" i="16"/>
  <c r="H15" i="16"/>
  <c r="I15" i="16"/>
  <c r="J15" i="16"/>
  <c r="C16" i="16"/>
  <c r="D16" i="16"/>
  <c r="E16" i="16"/>
  <c r="F16" i="16"/>
  <c r="G16" i="16"/>
  <c r="H16" i="16"/>
  <c r="I16" i="16"/>
  <c r="J16" i="16"/>
  <c r="C17" i="16"/>
  <c r="D17" i="16"/>
  <c r="E17" i="16"/>
  <c r="F17" i="16"/>
  <c r="G17" i="16"/>
  <c r="H17" i="16"/>
  <c r="I17" i="16"/>
  <c r="J17" i="16"/>
  <c r="C18" i="16"/>
  <c r="D18" i="16"/>
  <c r="E18" i="16"/>
  <c r="F18" i="16"/>
  <c r="G18" i="16"/>
  <c r="H18" i="16"/>
  <c r="I18" i="16"/>
  <c r="J18" i="16"/>
  <c r="C19" i="16"/>
  <c r="D19" i="16"/>
  <c r="E19" i="16"/>
  <c r="F19" i="16"/>
  <c r="G19" i="16"/>
  <c r="H19" i="16"/>
  <c r="I19" i="16"/>
  <c r="J19" i="16"/>
  <c r="C20" i="16"/>
  <c r="D20" i="16"/>
  <c r="E20" i="16"/>
  <c r="F20" i="16"/>
  <c r="G20" i="16"/>
  <c r="H20" i="16"/>
  <c r="I20" i="16"/>
  <c r="J20" i="16"/>
  <c r="C21" i="16"/>
  <c r="D21" i="16"/>
  <c r="E21" i="16"/>
  <c r="F21" i="16"/>
  <c r="G21" i="16"/>
  <c r="H21" i="16"/>
  <c r="I21" i="16"/>
  <c r="J21" i="16"/>
  <c r="C22" i="16"/>
  <c r="D22" i="16"/>
  <c r="E22" i="16"/>
  <c r="F22" i="16"/>
  <c r="G22" i="16"/>
  <c r="H22" i="16"/>
  <c r="I22" i="16"/>
  <c r="J22" i="16"/>
  <c r="C23" i="16"/>
  <c r="D23" i="16"/>
  <c r="E23" i="16"/>
  <c r="F23" i="16"/>
  <c r="G23" i="16"/>
  <c r="H23" i="16"/>
  <c r="I23" i="16"/>
  <c r="J23" i="16"/>
  <c r="C24" i="16"/>
  <c r="D24" i="16"/>
  <c r="E24" i="16"/>
  <c r="F24" i="16"/>
  <c r="G24" i="16"/>
  <c r="H24" i="16"/>
  <c r="I24" i="16"/>
  <c r="J24" i="16"/>
  <c r="C25" i="16"/>
  <c r="D25" i="16"/>
  <c r="E25" i="16"/>
  <c r="F25" i="16"/>
  <c r="G25" i="16"/>
  <c r="H25" i="16"/>
  <c r="I25" i="16"/>
  <c r="J25" i="16"/>
  <c r="C26" i="16"/>
  <c r="D26" i="16"/>
  <c r="E26" i="16"/>
  <c r="F26" i="16"/>
  <c r="G26" i="16"/>
  <c r="H26" i="16"/>
  <c r="I26" i="16"/>
  <c r="J26" i="16"/>
  <c r="C27" i="16"/>
  <c r="D27" i="16"/>
  <c r="E27" i="16"/>
  <c r="F27" i="16"/>
  <c r="G27" i="16"/>
  <c r="H27" i="16"/>
  <c r="I27" i="16"/>
  <c r="J27" i="16"/>
  <c r="C28" i="16"/>
  <c r="D28" i="16"/>
  <c r="E28" i="16"/>
  <c r="F28" i="16"/>
  <c r="G28" i="16"/>
  <c r="H28" i="16"/>
  <c r="I28" i="16"/>
  <c r="J28" i="16"/>
  <c r="C29" i="16"/>
  <c r="D29" i="16"/>
  <c r="E29" i="16"/>
  <c r="F29" i="16"/>
  <c r="G29" i="16"/>
  <c r="H29" i="16"/>
  <c r="I29" i="16"/>
  <c r="J29" i="16"/>
  <c r="C30" i="16"/>
  <c r="D30" i="16"/>
  <c r="E30" i="16"/>
  <c r="F30" i="16"/>
  <c r="G30" i="16"/>
  <c r="H30" i="16"/>
  <c r="I30" i="16"/>
  <c r="J30" i="16"/>
  <c r="C31" i="16"/>
  <c r="D31" i="16"/>
  <c r="E31" i="16"/>
  <c r="F31" i="16"/>
  <c r="G31" i="16"/>
  <c r="H31" i="16"/>
  <c r="I31" i="16"/>
  <c r="J31" i="16"/>
  <c r="C32" i="16"/>
  <c r="D32" i="16"/>
  <c r="E32" i="16"/>
  <c r="F32" i="16"/>
  <c r="G32" i="16"/>
  <c r="H32" i="16"/>
  <c r="I32" i="16"/>
  <c r="J32" i="16"/>
  <c r="C33" i="16"/>
  <c r="D33" i="16"/>
  <c r="E33" i="16"/>
  <c r="F33" i="16"/>
  <c r="G33" i="16"/>
  <c r="H33" i="16"/>
  <c r="I33" i="16"/>
  <c r="J33" i="16"/>
  <c r="C34" i="16"/>
  <c r="D34" i="16"/>
  <c r="E34" i="16"/>
  <c r="F34" i="16"/>
  <c r="G34" i="16"/>
  <c r="H34" i="16"/>
  <c r="I34" i="16"/>
  <c r="J34" i="16"/>
  <c r="C35" i="16"/>
  <c r="D35" i="16"/>
  <c r="E35" i="16"/>
  <c r="F35" i="16"/>
  <c r="G35" i="16"/>
  <c r="H35" i="16"/>
  <c r="I35" i="16"/>
  <c r="J35" i="16"/>
  <c r="C36" i="16"/>
  <c r="D36" i="16"/>
  <c r="E36" i="16"/>
  <c r="F36" i="16"/>
  <c r="G36" i="16"/>
  <c r="H36" i="16"/>
  <c r="I36" i="16"/>
  <c r="J36" i="16"/>
  <c r="C37" i="16"/>
  <c r="D37" i="16"/>
  <c r="E37" i="16"/>
  <c r="F37" i="16"/>
  <c r="G37" i="16"/>
  <c r="H37" i="16"/>
  <c r="I37" i="16"/>
  <c r="J37" i="16"/>
  <c r="C38" i="16"/>
  <c r="D38" i="16"/>
  <c r="E38" i="16"/>
  <c r="F38" i="16"/>
  <c r="G38" i="16"/>
  <c r="H38" i="16"/>
  <c r="I38" i="16"/>
  <c r="J38" i="16"/>
  <c r="C39" i="16"/>
  <c r="D39" i="16"/>
  <c r="E39" i="16"/>
  <c r="F39" i="16"/>
  <c r="G39" i="16"/>
  <c r="H39" i="16"/>
  <c r="I39" i="16"/>
  <c r="J39" i="16"/>
  <c r="C40" i="16"/>
  <c r="D40" i="16"/>
  <c r="E40" i="16"/>
  <c r="F40" i="16"/>
  <c r="G40" i="16"/>
  <c r="H40" i="16"/>
  <c r="I40" i="16"/>
  <c r="J40" i="16"/>
  <c r="C41" i="16"/>
  <c r="D41" i="16"/>
  <c r="E41" i="16"/>
  <c r="F41" i="16"/>
  <c r="G41" i="16"/>
  <c r="H41" i="16"/>
  <c r="I41" i="16"/>
  <c r="J41" i="16"/>
  <c r="C42" i="16"/>
  <c r="D42" i="16"/>
  <c r="E42" i="16"/>
  <c r="F42" i="16"/>
  <c r="G42" i="16"/>
  <c r="H42" i="16"/>
  <c r="I42" i="16"/>
  <c r="J42" i="16"/>
  <c r="C43" i="16"/>
  <c r="D43" i="16"/>
  <c r="E43" i="16"/>
  <c r="F43" i="16"/>
  <c r="G43" i="16"/>
  <c r="H43" i="16"/>
  <c r="I43" i="16"/>
  <c r="J43" i="16"/>
  <c r="C44" i="16"/>
  <c r="D44" i="16"/>
  <c r="E44" i="16"/>
  <c r="F44" i="16"/>
  <c r="G44" i="16"/>
  <c r="H44" i="16"/>
  <c r="I44" i="16"/>
  <c r="J44" i="16"/>
  <c r="C45" i="16"/>
  <c r="D45" i="16"/>
  <c r="E45" i="16"/>
  <c r="F45" i="16"/>
  <c r="G45" i="16"/>
  <c r="H45" i="16"/>
  <c r="I45" i="16"/>
  <c r="J45" i="16"/>
  <c r="C46" i="16"/>
  <c r="D46" i="16"/>
  <c r="E46" i="16"/>
  <c r="F46" i="16"/>
  <c r="G46" i="16"/>
  <c r="H46" i="16"/>
  <c r="I46" i="16"/>
  <c r="J46" i="16"/>
  <c r="C47" i="16"/>
  <c r="D47" i="16"/>
  <c r="E47" i="16"/>
  <c r="F47" i="16"/>
  <c r="G47" i="16"/>
  <c r="H47" i="16"/>
  <c r="I47" i="16"/>
  <c r="J47" i="16"/>
  <c r="B19" i="1"/>
  <c r="E18" i="1"/>
  <c r="B22" i="1"/>
  <c r="B23" i="1"/>
</calcChain>
</file>

<file path=xl/sharedStrings.xml><?xml version="1.0" encoding="utf-8"?>
<sst xmlns="http://schemas.openxmlformats.org/spreadsheetml/2006/main" count="219" uniqueCount="172">
  <si>
    <t>South West Immunisation Clinical Advice and Response Service (ICARS)</t>
  </si>
  <si>
    <t>Return your completed form to:</t>
  </si>
  <si>
    <t xml:space="preserve">england.swicars@nhs.net </t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</si>
  <si>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 xml:space="preserve"> Mandatory field</t>
    </r>
  </si>
  <si>
    <r>
      <t xml:space="preserve">Organisation/Practice Name: </t>
    </r>
    <r>
      <rPr>
        <b/>
        <sz val="12"/>
        <color rgb="FFFF0000"/>
        <rFont val="Arial"/>
        <family val="2"/>
      </rPr>
      <t>*</t>
    </r>
  </si>
  <si>
    <r>
      <t xml:space="preserve">ICB Area: </t>
    </r>
    <r>
      <rPr>
        <b/>
        <sz val="12"/>
        <color rgb="FFFF0000"/>
        <rFont val="Arial"/>
        <family val="2"/>
      </rPr>
      <t>*</t>
    </r>
  </si>
  <si>
    <r>
      <t xml:space="preserve">Name of Incident Lead: </t>
    </r>
    <r>
      <rPr>
        <b/>
        <sz val="12"/>
        <color rgb="FFFF0000"/>
        <rFont val="Arial"/>
        <family val="2"/>
      </rPr>
      <t>*</t>
    </r>
  </si>
  <si>
    <r>
      <t xml:space="preserve">Lead's Telephone: </t>
    </r>
    <r>
      <rPr>
        <b/>
        <sz val="12"/>
        <color rgb="FFFF0000"/>
        <rFont val="Arial"/>
        <family val="2"/>
      </rPr>
      <t>*</t>
    </r>
  </si>
  <si>
    <r>
      <t xml:space="preserve">Lead's Role: </t>
    </r>
    <r>
      <rPr>
        <b/>
        <sz val="12"/>
        <color rgb="FFFF0000"/>
        <rFont val="Arial"/>
        <family val="2"/>
      </rPr>
      <t>*</t>
    </r>
  </si>
  <si>
    <r>
      <t xml:space="preserve">Lead's E-mail: </t>
    </r>
    <r>
      <rPr>
        <b/>
        <sz val="12"/>
        <color rgb="FFFF0000"/>
        <rFont val="Arial"/>
        <family val="2"/>
      </rPr>
      <t>*</t>
    </r>
  </si>
  <si>
    <t>Name of Reporter (if different):</t>
  </si>
  <si>
    <t>Reporter's Telephone:</t>
  </si>
  <si>
    <t>Reporter's Role:</t>
  </si>
  <si>
    <t>Reporter's E-mail:</t>
  </si>
  <si>
    <r>
      <t xml:space="preserve">Date of Incident: </t>
    </r>
    <r>
      <rPr>
        <b/>
        <sz val="12"/>
        <color rgb="FFFF0000"/>
        <rFont val="Arial"/>
        <family val="2"/>
      </rPr>
      <t>*</t>
    </r>
  </si>
  <si>
    <t>Time of Incident (if known):</t>
  </si>
  <si>
    <t>Location of Incident:</t>
  </si>
  <si>
    <r>
      <t xml:space="preserve">Type of Incident: </t>
    </r>
    <r>
      <rPr>
        <b/>
        <sz val="12"/>
        <color rgb="FFFF0000"/>
        <rFont val="Arial"/>
        <family val="2"/>
      </rPr>
      <t>*</t>
    </r>
  </si>
  <si>
    <t>Any other incidents reported to ICARS in the last 6 months?</t>
  </si>
  <si>
    <r>
      <t xml:space="preserve">Description of Incident: </t>
    </r>
    <r>
      <rPr>
        <b/>
        <sz val="12"/>
        <color rgb="FFFF0000"/>
        <rFont val="Arial"/>
        <family val="2"/>
      </rPr>
      <t xml:space="preserve">*
</t>
    </r>
    <r>
      <rPr>
        <i/>
        <sz val="11"/>
        <rFont val="Arial"/>
        <family val="2"/>
      </rPr>
      <t>Please do not include any personal identifiable data (PID)</t>
    </r>
  </si>
  <si>
    <t>Question</t>
  </si>
  <si>
    <r>
      <t xml:space="preserve">Answer 
</t>
    </r>
    <r>
      <rPr>
        <i/>
        <sz val="11"/>
        <color theme="1"/>
        <rFont val="Arial"/>
        <family val="2"/>
      </rPr>
      <t>Please do not include any personal identifiable data (PID)</t>
    </r>
  </si>
  <si>
    <t>Click here to return to the main incident form</t>
  </si>
  <si>
    <t>Select Vaccine Below:</t>
  </si>
  <si>
    <t>Expiry date</t>
  </si>
  <si>
    <t>Batch Number(s)</t>
  </si>
  <si>
    <t>Formulation</t>
  </si>
  <si>
    <t>Quantity</t>
  </si>
  <si>
    <t>Location in fridge</t>
  </si>
  <si>
    <t>Reason obtained</t>
  </si>
  <si>
    <t>Previous cold chain incident?</t>
  </si>
  <si>
    <t>Min Temp</t>
  </si>
  <si>
    <t>Max Temp</t>
  </si>
  <si>
    <t>FOR ICARS INTERNAL USE ONLY</t>
  </si>
  <si>
    <t>Duration</t>
  </si>
  <si>
    <t>Vaccine</t>
  </si>
  <si>
    <t>Stability response</t>
  </si>
  <si>
    <t>Manufacturer contacted?</t>
  </si>
  <si>
    <t>ICB</t>
  </si>
  <si>
    <t>Type of Incident</t>
  </si>
  <si>
    <t>Type of Error</t>
  </si>
  <si>
    <t>Vaccines</t>
  </si>
  <si>
    <t>BNSSG</t>
  </si>
  <si>
    <t>Vaccine administration error</t>
  </si>
  <si>
    <t>Duplicate vaccine given</t>
  </si>
  <si>
    <t>Solution pre-filled syringe</t>
  </si>
  <si>
    <t>National imms programme</t>
  </si>
  <si>
    <t>Yes</t>
  </si>
  <si>
    <t>Use on-label</t>
  </si>
  <si>
    <t>aQIV Seqirus, Inactivated Flu</t>
  </si>
  <si>
    <t>BSW</t>
  </si>
  <si>
    <t>Vaccine expiry</t>
  </si>
  <si>
    <t>Given outside eligible cohort</t>
  </si>
  <si>
    <t>Suspension pre-filled syringe</t>
  </si>
  <si>
    <t>Private imms</t>
  </si>
  <si>
    <t>No</t>
  </si>
  <si>
    <t>Use off-label</t>
  </si>
  <si>
    <t>Bexsero, MenB</t>
  </si>
  <si>
    <t>Cornwall &amp; IOS</t>
  </si>
  <si>
    <t>Cold chain - vaccines discarded</t>
  </si>
  <si>
    <t>Given too early</t>
  </si>
  <si>
    <t>Suspension vial</t>
  </si>
  <si>
    <t>Discard</t>
  </si>
  <si>
    <t>Boostrix-IPV, dTaP/IPV</t>
  </si>
  <si>
    <t>Devon</t>
  </si>
  <si>
    <t>Cold chain - vaccines quarantined</t>
  </si>
  <si>
    <t>Incorrect gap between doses</t>
  </si>
  <si>
    <t>Solution vial &amp; emulsion vial</t>
  </si>
  <si>
    <t>Comirnaty XBB.1.5 10mcg</t>
  </si>
  <si>
    <t>Dorset</t>
  </si>
  <si>
    <t>Other</t>
  </si>
  <si>
    <t>Incorrect vaccine given</t>
  </si>
  <si>
    <t>Powder vial &amp; solution vial</t>
  </si>
  <si>
    <t>Comirnaty XBB.1.5 30mcg</t>
  </si>
  <si>
    <t>Gloucestershire</t>
  </si>
  <si>
    <t>Incorrectly mixed/reconstituted</t>
  </si>
  <si>
    <t>Powder vial &amp; solvent vial</t>
  </si>
  <si>
    <t>Comirnaty XBB.1.5 3mcg</t>
  </si>
  <si>
    <t>Somerset</t>
  </si>
  <si>
    <t>Partial/wrong dose given</t>
  </si>
  <si>
    <t>Powder vial &amp; solution syringe</t>
  </si>
  <si>
    <t>Comirnaty Original BA.4-5 15mcg</t>
  </si>
  <si>
    <t xml:space="preserve">Other/Regional </t>
  </si>
  <si>
    <t>Vaccine reaction</t>
  </si>
  <si>
    <t>Powder vial &amp; solvent syringe</t>
  </si>
  <si>
    <t>Engerix, HepB</t>
  </si>
  <si>
    <t>Wrong site of injection</t>
  </si>
  <si>
    <t>Oral suspension pre-filled applicator</t>
  </si>
  <si>
    <t>Fluenz Tetra, LAIV Flu</t>
  </si>
  <si>
    <t>Oral suspension tube</t>
  </si>
  <si>
    <t>Gardasil 9, HPV</t>
  </si>
  <si>
    <t>Nasal suspension pre-filled applicator</t>
  </si>
  <si>
    <t>HBVaxPro, HepB</t>
  </si>
  <si>
    <t>Dispersion vial</t>
  </si>
  <si>
    <t>Infanrix Hexa, DTaP/IPV/Hib/HepB</t>
  </si>
  <si>
    <t>Concentrate for dispersion</t>
  </si>
  <si>
    <t>Menitorix, Hib/MenC</t>
  </si>
  <si>
    <t>Menveo, MenACWY</t>
  </si>
  <si>
    <t>MMRvaxPro, MMR</t>
  </si>
  <si>
    <t>Nimenrix, MenACWY</t>
  </si>
  <si>
    <t>Pneumovax 23, PPV</t>
  </si>
  <si>
    <t>Prevenar 13, PCV</t>
  </si>
  <si>
    <t>Priorix, MMR</t>
  </si>
  <si>
    <t>QIVc Seqirus, Inactivated Flu</t>
  </si>
  <si>
    <t>QIVe Influvac, Inactivated Flu</t>
  </si>
  <si>
    <t>QIVe Sanofi, Inactivated Flu</t>
  </si>
  <si>
    <t>QIVr Supemtek, Inactivated Flu</t>
  </si>
  <si>
    <t>Repevax, Pertussis</t>
  </si>
  <si>
    <t>Revaxis, Td/IPV</t>
  </si>
  <si>
    <t>Rotarix, Rotavirus</t>
  </si>
  <si>
    <t>Shingrix, Shingles</t>
  </si>
  <si>
    <t>Spikevax XBB.1.5</t>
  </si>
  <si>
    <t>Spikevax Original BA.4-5 50mcg</t>
  </si>
  <si>
    <t>Vaxelis, DTaP/IPV/Hib/HepB</t>
  </si>
  <si>
    <t>VidPrevtyn Beta</t>
  </si>
  <si>
    <t>Zostavax, Shingles</t>
  </si>
  <si>
    <t>How many patients were involved in this incident?</t>
  </si>
  <si>
    <t>Were any of the vaccines administered to patients?  
If so, how many?</t>
  </si>
  <si>
    <t>Has anybody been vaccinated with potentially affected vaccines?
If so, how many and which vaccine(s)?</t>
  </si>
  <si>
    <t>Has anybody been vaccinated with potentially affected vaccines?  
If so, how many and which vaccine(s)?</t>
  </si>
  <si>
    <t>Which vaccine(s) were administered/involved in this incident?</t>
  </si>
  <si>
    <t>If yes to the above question, please complete the vaccine details on the 'Vaccines' tab of this form (see link in the amber box above)</t>
  </si>
  <si>
    <t>Date and time of last guaranteed storage between +2⁰C to +8⁰C</t>
  </si>
  <si>
    <t>Why were the vaccines discarded?  
e.g. Manufacturer advice, practice decision without advice, etc.</t>
  </si>
  <si>
    <t>What immediate action was taken?</t>
  </si>
  <si>
    <t xml:space="preserve">If expired vaccines were administered, please detail any duty of candour that was carried out </t>
  </si>
  <si>
    <t>Date and time cold chain breach identified</t>
  </si>
  <si>
    <t>Please describe the root cause(s) of the incident </t>
  </si>
  <si>
    <t>Was duty of candour carried out, including contact with family/carers?</t>
  </si>
  <si>
    <t>What were the temperature readings when the breach was noticed (Max and min)?</t>
  </si>
  <si>
    <t>Describe the duty of candour action taken</t>
  </si>
  <si>
    <t>What corrective action was/will be taken? </t>
  </si>
  <si>
    <t>If this incident involved vaccines not being put into the fridge within 20 minutes of being delivered, please provide a likely estimate of the room temperature of the location of where the vaccines were left</t>
  </si>
  <si>
    <t xml:space="preserve">Describe any learning from this incident
</t>
  </si>
  <si>
    <t>Total duration of temperature excursion (hours/minutes).  
PLEASE SEND A COPY OF YOUR DATA LOGGER READINGS WITH THIS FORM.</t>
  </si>
  <si>
    <t>Describe the learning that has taken place from this incident</t>
  </si>
  <si>
    <t>Please describe any actions taken to prevent this incident from happening again</t>
  </si>
  <si>
    <t>Possible reason for temperature excursion? (e.g. restocking the fridge, busy clinic, power failure)</t>
  </si>
  <si>
    <t>What learning needs have been identified for the vaccinator?</t>
  </si>
  <si>
    <t>Has the cause of the breach been rectified and/or steps taken to prevent the problem recurring?</t>
  </si>
  <si>
    <t>If required, was duty of candour carried out, including contact with family/carers?</t>
  </si>
  <si>
    <t>Has a risk assessment been undertaken?</t>
  </si>
  <si>
    <t>Please state the date and time the vaccines were returned to being stored between 2-8 degrees Celsius</t>
  </si>
  <si>
    <t>If duty of candour was carried out, please describe what action was taken</t>
  </si>
  <si>
    <t>If yes, please describe any risks identified including their severity</t>
  </si>
  <si>
    <t>Result of 48 hours continuous temperature monitoring with a data logger</t>
  </si>
  <si>
    <t>Have the discarded vaccines been reported on ImmForm?</t>
  </si>
  <si>
    <t>What mitigating actions have been taken to reduce these risks?</t>
  </si>
  <si>
    <t>Have any of the vaccines previously been exposed to temperatures outside 2⁰C to 8⁰C? 
(if so, please indicate this on the 'vaccines' tab)</t>
  </si>
  <si>
    <t xml:space="preserve">If yes, please describe any risks identified including their severity </t>
  </si>
  <si>
    <t>Any other comments?</t>
  </si>
  <si>
    <t>Are there any obvious signs of freezing (e.g. frosting on sides or back of the fridge, wet or damaged vaccine boxes)?</t>
  </si>
  <si>
    <t>Are any vaccines placed against the sides or back of the fridge, or in the fridge door (or been pushed up against the cooling plate or cold air inlet)?</t>
  </si>
  <si>
    <r>
      <t>What alerted you to the cold chain breach/storage event?
e</t>
    </r>
    <r>
      <rPr>
        <i/>
        <sz val="11"/>
        <color theme="1"/>
        <rFont val="Arial"/>
        <family val="2"/>
      </rPr>
      <t>.g. Thermometer out of range, fridge alarming, data logger</t>
    </r>
  </si>
  <si>
    <t>Is there an alarm fitted on the fridge and if so:
- What parameters are set 
- After how long outside of +2⁰C to +8⁰C range does the alarm sound?</t>
  </si>
  <si>
    <t>If the alarm had gone off, would anyone have heard it?</t>
  </si>
  <si>
    <t>Type of fridge (domestic / pharmaceutical)</t>
  </si>
  <si>
    <t>How old is the fridge?</t>
  </si>
  <si>
    <r>
      <t xml:space="preserve">When was the fridge last serviced? </t>
    </r>
    <r>
      <rPr>
        <i/>
        <sz val="11"/>
        <color theme="1"/>
        <rFont val="Arial"/>
        <family val="2"/>
      </rPr>
      <t>(insert date)</t>
    </r>
  </si>
  <si>
    <t>Has an engineer checked the fridge since the incident?  If so, what did their report say?</t>
  </si>
  <si>
    <t>How often are fridge temperatures recorded?</t>
  </si>
  <si>
    <r>
      <t>What type of thermometer is in use? 
(I</t>
    </r>
    <r>
      <rPr>
        <i/>
        <sz val="11"/>
        <color theme="1"/>
        <rFont val="Arial"/>
        <family val="2"/>
      </rPr>
      <t>ntegral to fridge, battery operated independent thermometer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data logger)</t>
    </r>
  </si>
  <si>
    <t>If there is a temperature probe in the fridge, what is its position in the fridge?</t>
  </si>
  <si>
    <t>When was the thermometer last reset?</t>
  </si>
  <si>
    <t>When was the thermometer last calibrated?</t>
  </si>
  <si>
    <r>
      <rPr>
        <b/>
        <sz val="14"/>
        <color rgb="FFFF0000"/>
        <rFont val="Arial"/>
        <family val="2"/>
      </rPr>
      <t>Quarantined vaccines:</t>
    </r>
    <r>
      <rPr>
        <b/>
        <sz val="14"/>
        <rFont val="Arial"/>
        <family val="2"/>
      </rPr>
      <t xml:space="preserve"> </t>
    </r>
  </si>
  <si>
    <t>please complete the table below as fully as possible</t>
  </si>
  <si>
    <r>
      <rPr>
        <b/>
        <sz val="14"/>
        <color rgb="FFFF0000"/>
        <rFont val="Arial"/>
        <family val="2"/>
      </rPr>
      <t>Discarded / expired vaccines:</t>
    </r>
    <r>
      <rPr>
        <b/>
        <sz val="14"/>
        <rFont val="Arial"/>
        <family val="2"/>
      </rPr>
      <t xml:space="preserve"> </t>
    </r>
  </si>
  <si>
    <t>please only complete the expiry dates, batch number and quantity</t>
  </si>
  <si>
    <r>
      <rPr>
        <b/>
        <sz val="14"/>
        <rFont val="Arial"/>
        <family val="2"/>
      </rPr>
      <t>Please make sure that you also complete the main 'Incident SEA Form' tab:</t>
    </r>
    <r>
      <rPr>
        <b/>
        <u/>
        <sz val="14"/>
        <color rgb="FF0000FF"/>
        <rFont val="Arial"/>
        <family val="2"/>
      </rPr>
      <t xml:space="preserve">
Click here </t>
    </r>
  </si>
  <si>
    <t>BCG, Tuberculosis</t>
  </si>
  <si>
    <t>Immunisation Incident Significant Event Analysis (SEA) v.6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</si>
</sst>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0"/>
      <name val="Arial"/>
      <family val="2"/>
    </font>
    <font>
      <b/>
      <sz val="18"/>
      <name val="Arial"/>
      <family val="2"/>
    </font>
    <font>
      <sz val="12"/>
      <color rgb="FF242424"/>
      <name val="Arial"/>
      <family val="2"/>
    </font>
    <font>
      <b/>
      <sz val="14"/>
      <name val="Arial"/>
      <family val="2"/>
    </font>
    <font>
      <b/>
      <u/>
      <sz val="14"/>
      <color theme="10"/>
      <name val="Arial"/>
      <family val="2"/>
    </font>
    <font>
      <b/>
      <u/>
      <sz val="14"/>
      <color rgb="FF0000FF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F8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9" fillId="0" borderId="3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1" fillId="0" borderId="0" xfId="1" applyFont="1" applyBorder="1"/>
    <xf numFmtId="0" fontId="17" fillId="0" borderId="14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7" xfId="0" applyFont="1" applyBorder="1"/>
    <xf numFmtId="0" fontId="9" fillId="0" borderId="16" xfId="0" applyFont="1" applyBorder="1"/>
    <xf numFmtId="0" fontId="11" fillId="0" borderId="17" xfId="1" applyFont="1" applyBorder="1"/>
    <xf numFmtId="0" fontId="4" fillId="0" borderId="16" xfId="0" applyFont="1" applyBorder="1" applyAlignment="1">
      <alignment horizontal="right"/>
    </xf>
    <xf numFmtId="0" fontId="9" fillId="0" borderId="25" xfId="0" applyFont="1" applyBorder="1"/>
    <xf numFmtId="0" fontId="4" fillId="0" borderId="26" xfId="0" applyFont="1" applyBorder="1" applyAlignment="1">
      <alignment horizontal="right"/>
    </xf>
    <xf numFmtId="0" fontId="6" fillId="2" borderId="14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0" fontId="9" fillId="7" borderId="0" xfId="0" applyFont="1" applyFill="1"/>
    <xf numFmtId="0" fontId="5" fillId="7" borderId="0" xfId="0" applyFont="1" applyFill="1"/>
    <xf numFmtId="0" fontId="0" fillId="7" borderId="0" xfId="0" applyFill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14" fillId="0" borderId="23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17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0" fillId="0" borderId="36" xfId="0" applyBorder="1" applyAlignment="1">
      <alignment vertical="top"/>
    </xf>
    <xf numFmtId="0" fontId="5" fillId="0" borderId="36" xfId="0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16" fillId="0" borderId="2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4" fontId="18" fillId="0" borderId="19" xfId="0" applyNumberFormat="1" applyFont="1" applyBorder="1" applyAlignment="1">
      <alignment vertical="center" wrapText="1"/>
    </xf>
    <xf numFmtId="14" fontId="19" fillId="0" borderId="18" xfId="0" applyNumberFormat="1" applyFont="1" applyBorder="1" applyAlignment="1">
      <alignment vertical="center" wrapText="1"/>
    </xf>
    <xf numFmtId="14" fontId="18" fillId="0" borderId="1" xfId="0" applyNumberFormat="1" applyFont="1" applyBorder="1" applyAlignment="1">
      <alignment vertical="center" wrapText="1"/>
    </xf>
    <xf numFmtId="14" fontId="19" fillId="0" borderId="14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14" fontId="19" fillId="0" borderId="34" xfId="0" applyNumberFormat="1" applyFont="1" applyBorder="1" applyAlignment="1">
      <alignment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vertical="center" wrapText="1"/>
    </xf>
    <xf numFmtId="0" fontId="18" fillId="6" borderId="10" xfId="0" applyFont="1" applyFill="1" applyBorder="1" applyAlignment="1" applyProtection="1">
      <alignment horizontal="left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>
      <alignment vertical="center" wrapText="1"/>
    </xf>
    <xf numFmtId="0" fontId="18" fillId="6" borderId="19" xfId="0" applyFont="1" applyFill="1" applyBorder="1" applyAlignment="1" applyProtection="1">
      <alignment horizontal="left" vertical="center" wrapText="1"/>
      <protection locked="0"/>
    </xf>
    <xf numFmtId="0" fontId="7" fillId="6" borderId="35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0" xfId="0" applyFont="1"/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14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9" fillId="11" borderId="0" xfId="0" applyFont="1" applyFill="1"/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 applyProtection="1">
      <alignment horizontal="left"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49" fontId="18" fillId="0" borderId="37" xfId="0" applyNumberFormat="1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Border="1" applyAlignment="1" applyProtection="1">
      <alignment horizontal="left" vertical="center" wrapText="1"/>
      <protection locked="0"/>
    </xf>
    <xf numFmtId="49" fontId="18" fillId="0" borderId="19" xfId="0" applyNumberFormat="1" applyFont="1" applyBorder="1" applyAlignment="1" applyProtection="1">
      <alignment horizontal="left" vertical="center" wrapText="1"/>
      <protection locked="0"/>
    </xf>
    <xf numFmtId="49" fontId="18" fillId="0" borderId="19" xfId="0" applyNumberFormat="1" applyFont="1" applyBorder="1" applyAlignment="1" applyProtection="1">
      <alignment horizontal="center" vertical="center" wrapText="1"/>
      <protection locked="0"/>
    </xf>
    <xf numFmtId="49" fontId="18" fillId="0" borderId="35" xfId="0" applyNumberFormat="1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5" fillId="5" borderId="29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0" xfId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2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49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14" fontId="7" fillId="0" borderId="8" xfId="0" applyNumberFormat="1" applyFont="1" applyBorder="1" applyAlignment="1" applyProtection="1">
      <alignment horizontal="center" vertical="center" wrapText="1"/>
      <protection locked="0"/>
    </xf>
    <xf numFmtId="0" fontId="16" fillId="3" borderId="22" xfId="1" applyFont="1" applyFill="1" applyBorder="1" applyAlignment="1" applyProtection="1">
      <alignment horizontal="center" vertical="center" wrapText="1"/>
    </xf>
    <xf numFmtId="0" fontId="16" fillId="3" borderId="23" xfId="1" applyFont="1" applyFill="1" applyBorder="1" applyAlignment="1" applyProtection="1">
      <alignment horizontal="center" vertical="center" wrapText="1"/>
    </xf>
    <xf numFmtId="0" fontId="16" fillId="3" borderId="24" xfId="1" applyFont="1" applyFill="1" applyBorder="1" applyAlignment="1" applyProtection="1">
      <alignment horizontal="center" vertical="center" wrapText="1"/>
    </xf>
    <xf numFmtId="0" fontId="16" fillId="3" borderId="33" xfId="1" applyFont="1" applyFill="1" applyBorder="1" applyAlignment="1" applyProtection="1">
      <alignment horizontal="center" vertical="center" wrapText="1"/>
    </xf>
    <xf numFmtId="0" fontId="16" fillId="3" borderId="20" xfId="1" applyFont="1" applyFill="1" applyBorder="1" applyAlignment="1" applyProtection="1">
      <alignment horizontal="center" vertical="center" wrapText="1"/>
    </xf>
    <xf numFmtId="0" fontId="16" fillId="3" borderId="21" xfId="1" applyFont="1" applyFill="1" applyBorder="1" applyAlignment="1" applyProtection="1">
      <alignment horizontal="center" vertical="center" wrapText="1"/>
    </xf>
    <xf numFmtId="0" fontId="16" fillId="8" borderId="22" xfId="1" applyFont="1" applyFill="1" applyBorder="1" applyAlignment="1" applyProtection="1">
      <alignment horizontal="center" vertical="center" wrapText="1"/>
    </xf>
    <xf numFmtId="0" fontId="16" fillId="8" borderId="23" xfId="1" applyFont="1" applyFill="1" applyBorder="1" applyAlignment="1" applyProtection="1">
      <alignment horizontal="center" vertical="center" wrapText="1"/>
    </xf>
    <xf numFmtId="0" fontId="16" fillId="8" borderId="24" xfId="1" applyFont="1" applyFill="1" applyBorder="1" applyAlignment="1" applyProtection="1">
      <alignment horizontal="center" vertical="center" wrapText="1"/>
    </xf>
    <xf numFmtId="0" fontId="16" fillId="8" borderId="33" xfId="1" applyFont="1" applyFill="1" applyBorder="1" applyAlignment="1" applyProtection="1">
      <alignment horizontal="center" vertical="center" wrapText="1"/>
    </xf>
    <xf numFmtId="0" fontId="16" fillId="8" borderId="20" xfId="1" applyFont="1" applyFill="1" applyBorder="1" applyAlignment="1" applyProtection="1">
      <alignment horizontal="center" vertical="center" wrapText="1"/>
    </xf>
    <xf numFmtId="0" fontId="16" fillId="8" borderId="21" xfId="1" applyFont="1" applyFill="1" applyBorder="1" applyAlignment="1" applyProtection="1">
      <alignment horizontal="center" vertical="center" wrapText="1"/>
    </xf>
    <xf numFmtId="0" fontId="24" fillId="1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5">
    <dxf>
      <fill>
        <patternFill>
          <bgColor rgb="FFFEF8DA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EF8DA"/>
      <color rgb="FFFFFFD9"/>
      <color rgb="FF0000FF"/>
      <color rgb="FF00FF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2035175</xdr:colOff>
      <xdr:row>1</xdr:row>
      <xdr:rowOff>65998</xdr:rowOff>
    </xdr:from>
    <xdr:to>
      <xdr:col>6</xdr:col>
      <xdr:colOff>2668</xdr:colOff>
      <xdr:row>2</xdr:row>
      <xdr:rowOff>285803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D3C8BE-EF89-4ED9-817B-14307433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4225" y="170773"/>
          <a:ext cx="1117093" cy="4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swicars@nhs.net?subject=Incident%20SEA%20For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J51"/>
  <sheetViews>
    <sheetView showGridLines="0" tabSelected="1" zoomScaleNormal="100" zoomScaleSheetLayoutView="100" workbookViewId="0">
      <selection activeCell="G7" sqref="G7"/>
    </sheetView>
  </sheetViews>
  <sheetFormatPr defaultColWidth="9.15234375" defaultRowHeight="17.600000000000001" x14ac:dyDescent="0.4"/>
  <cols>
    <col min="1" max="1" width="1.84375" style="25" customWidth="1"/>
    <col min="2" max="2" width="35.84375" style="25" customWidth="1"/>
    <col min="3" max="3" width="6.53515625" style="25" customWidth="1"/>
    <col min="4" max="4" width="40.53515625" style="25" customWidth="1"/>
    <col min="5" max="5" width="35.84375" style="25" customWidth="1"/>
    <col min="6" max="6" width="46.53515625" style="25" customWidth="1"/>
    <col min="7" max="10" width="9.15234375" style="26"/>
    <col min="11" max="16384" width="9.15234375" style="25"/>
  </cols>
  <sheetData>
    <row r="1" spans="2:6" ht="8.15" customHeight="1" thickBot="1" x14ac:dyDescent="0.45"/>
    <row r="2" spans="2:6" ht="20.149999999999999" x14ac:dyDescent="0.5">
      <c r="B2" s="129" t="s">
        <v>0</v>
      </c>
      <c r="C2" s="130"/>
      <c r="D2" s="130"/>
      <c r="E2" s="130"/>
      <c r="F2" s="131"/>
    </row>
    <row r="3" spans="2:6" ht="24" customHeight="1" x14ac:dyDescent="0.5">
      <c r="B3" s="13"/>
      <c r="C3" s="111"/>
      <c r="D3" s="106" t="s">
        <v>1</v>
      </c>
      <c r="E3" s="9" t="s">
        <v>2</v>
      </c>
      <c r="F3" s="14"/>
    </row>
    <row r="4" spans="2:6" ht="9.65" customHeight="1" x14ac:dyDescent="0.5">
      <c r="B4" s="15"/>
      <c r="C4" s="107"/>
      <c r="D4" s="107"/>
      <c r="E4" s="107"/>
      <c r="F4" s="14"/>
    </row>
    <row r="5" spans="2:6" ht="22" customHeight="1" x14ac:dyDescent="0.4">
      <c r="B5" s="13"/>
      <c r="C5" s="139" t="s">
        <v>3</v>
      </c>
      <c r="D5" s="140"/>
      <c r="E5" s="141"/>
      <c r="F5" s="16"/>
    </row>
    <row r="6" spans="2:6" ht="16" customHeight="1" x14ac:dyDescent="0.4">
      <c r="B6" s="17"/>
      <c r="C6" s="2"/>
      <c r="D6" s="2"/>
      <c r="E6" s="2"/>
      <c r="F6" s="18"/>
    </row>
    <row r="7" spans="2:6" ht="18" customHeight="1" x14ac:dyDescent="0.4">
      <c r="B7" s="148" t="s">
        <v>171</v>
      </c>
      <c r="C7" s="149"/>
      <c r="D7" s="149"/>
      <c r="E7" s="149"/>
      <c r="F7" s="150"/>
    </row>
    <row r="8" spans="2:6" ht="19.5" customHeight="1" x14ac:dyDescent="0.4">
      <c r="B8" s="151"/>
      <c r="C8" s="152"/>
      <c r="D8" s="152"/>
      <c r="E8" s="152"/>
      <c r="F8" s="153"/>
    </row>
    <row r="9" spans="2:6" ht="3.75" customHeight="1" x14ac:dyDescent="0.4">
      <c r="B9" s="142"/>
      <c r="C9" s="143"/>
      <c r="D9" s="143"/>
      <c r="E9" s="143"/>
      <c r="F9" s="144"/>
    </row>
    <row r="10" spans="2:6" ht="33.65" customHeight="1" x14ac:dyDescent="0.4">
      <c r="B10" s="19" t="s">
        <v>4</v>
      </c>
      <c r="C10" s="169"/>
      <c r="D10" s="170"/>
      <c r="E10" s="4" t="s">
        <v>5</v>
      </c>
      <c r="F10" s="112"/>
    </row>
    <row r="11" spans="2:6" ht="33.65" customHeight="1" x14ac:dyDescent="0.4">
      <c r="B11" s="19" t="s">
        <v>6</v>
      </c>
      <c r="C11" s="164"/>
      <c r="D11" s="165"/>
      <c r="E11" s="3" t="s">
        <v>7</v>
      </c>
      <c r="F11" s="112"/>
    </row>
    <row r="12" spans="2:6" ht="33.65" customHeight="1" x14ac:dyDescent="0.4">
      <c r="B12" s="20" t="s">
        <v>8</v>
      </c>
      <c r="C12" s="164"/>
      <c r="D12" s="165"/>
      <c r="E12" s="5" t="s">
        <v>9</v>
      </c>
      <c r="F12" s="112"/>
    </row>
    <row r="13" spans="2:6" ht="33.65" customHeight="1" x14ac:dyDescent="0.4">
      <c r="B13" s="19" t="s">
        <v>10</v>
      </c>
      <c r="C13" s="164"/>
      <c r="D13" s="165"/>
      <c r="E13" s="3" t="s">
        <v>11</v>
      </c>
      <c r="F13" s="112"/>
    </row>
    <row r="14" spans="2:6" ht="33.65" customHeight="1" x14ac:dyDescent="0.4">
      <c r="B14" s="21" t="s">
        <v>12</v>
      </c>
      <c r="C14" s="164"/>
      <c r="D14" s="165"/>
      <c r="E14" s="6" t="s">
        <v>13</v>
      </c>
      <c r="F14" s="113"/>
    </row>
    <row r="15" spans="2:6" ht="3.75" customHeight="1" x14ac:dyDescent="0.4">
      <c r="B15" s="142"/>
      <c r="C15" s="143"/>
      <c r="D15" s="143"/>
      <c r="E15" s="143"/>
      <c r="F15" s="144"/>
    </row>
    <row r="16" spans="2:6" ht="33.450000000000003" customHeight="1" x14ac:dyDescent="0.4">
      <c r="B16" s="22" t="s">
        <v>14</v>
      </c>
      <c r="C16" s="171"/>
      <c r="D16" s="172"/>
      <c r="E16" s="7" t="s">
        <v>15</v>
      </c>
      <c r="F16" s="24"/>
    </row>
    <row r="17" spans="2:6" ht="33.65" customHeight="1" x14ac:dyDescent="0.4">
      <c r="B17" s="23" t="s">
        <v>16</v>
      </c>
      <c r="C17" s="164"/>
      <c r="D17" s="165"/>
      <c r="E17" s="8" t="s">
        <v>17</v>
      </c>
      <c r="F17" s="112"/>
    </row>
    <row r="18" spans="2:6" ht="33.65" customHeight="1" x14ac:dyDescent="0.4">
      <c r="B18" s="23" t="s">
        <v>18</v>
      </c>
      <c r="C18" s="164"/>
      <c r="D18" s="165"/>
      <c r="E18" s="8" t="str">
        <f>IF($F$17="Vaccine administration error","Type of Error:","")</f>
        <v/>
      </c>
      <c r="F18" s="114"/>
    </row>
    <row r="19" spans="2:6" ht="31.75" customHeight="1" x14ac:dyDescent="0.4">
      <c r="B19" s="23" t="str">
        <f>IF($C$18="Yes","If yes, please give the ICARS reference(s) starting SID00...","")</f>
        <v/>
      </c>
      <c r="C19" s="162"/>
      <c r="D19" s="163"/>
      <c r="E19" s="105"/>
      <c r="F19" s="115"/>
    </row>
    <row r="20" spans="2:6" ht="137.15" customHeight="1" x14ac:dyDescent="0.4">
      <c r="B20" s="23" t="s">
        <v>19</v>
      </c>
      <c r="C20" s="154"/>
      <c r="D20" s="155"/>
      <c r="E20" s="155"/>
      <c r="F20" s="156"/>
    </row>
    <row r="21" spans="2:6" ht="3.75" customHeight="1" x14ac:dyDescent="0.4">
      <c r="B21" s="142"/>
      <c r="C21" s="143"/>
      <c r="D21" s="143"/>
      <c r="E21" s="143"/>
      <c r="F21" s="144"/>
    </row>
    <row r="22" spans="2:6" ht="35.5" customHeight="1" x14ac:dyDescent="0.4">
      <c r="B22" s="132" t="str">
        <f>IF($F$17="Cold chain - vaccines quarantined","Please click here to complete the 'Vaccines' table before continuing",IF($F$17="Vaccine expiry","Please click here to complete the 'Vaccines' table before continuing",IF($F$17="Cold chain - vaccines discarded","Please click here to complete the 'Vaccines' table before continuing","")))</f>
        <v/>
      </c>
      <c r="C22" s="133"/>
      <c r="D22" s="133"/>
      <c r="E22" s="133"/>
      <c r="F22" s="134"/>
    </row>
    <row r="23" spans="2:6" ht="26.5" customHeight="1" x14ac:dyDescent="0.4">
      <c r="B23" s="145" t="str">
        <f>IF(ISBLANK($F$17),"Please complete the 'type of incident' field above before continuing","Please answer the questions below as fully as possible")</f>
        <v>Please complete the 'type of incident' field above before continuing</v>
      </c>
      <c r="C23" s="146"/>
      <c r="D23" s="146"/>
      <c r="E23" s="146"/>
      <c r="F23" s="147"/>
    </row>
    <row r="24" spans="2:6" ht="31" customHeight="1" x14ac:dyDescent="0.4">
      <c r="B24" s="137" t="s">
        <v>20</v>
      </c>
      <c r="C24" s="138"/>
      <c r="D24" s="159" t="s">
        <v>21</v>
      </c>
      <c r="E24" s="160"/>
      <c r="F24" s="161"/>
    </row>
    <row r="25" spans="2:6" ht="90" customHeight="1" x14ac:dyDescent="0.4">
      <c r="B25" s="157" t="str">
        <f>IF(ISBLANK($F$17),"",HLOOKUP($F$17,'Incident Specific Qs'!$A$1:$Z$28,2,FALSE))</f>
        <v/>
      </c>
      <c r="C25" s="158"/>
      <c r="D25" s="154"/>
      <c r="E25" s="155"/>
      <c r="F25" s="156"/>
    </row>
    <row r="26" spans="2:6" ht="82" customHeight="1" x14ac:dyDescent="0.4">
      <c r="B26" s="135" t="str">
        <f>IF(ISBLANK($F$17),"",HLOOKUP($F$17,'Incident Specific Qs'!$A$1:$Z$28,3,FALSE))</f>
        <v/>
      </c>
      <c r="C26" s="136"/>
      <c r="D26" s="154"/>
      <c r="E26" s="155"/>
      <c r="F26" s="156"/>
    </row>
    <row r="27" spans="2:6" ht="82" customHeight="1" x14ac:dyDescent="0.4">
      <c r="B27" s="135" t="str">
        <f>IF(ISBLANK($F$17),"",HLOOKUP($F$17,'Incident Specific Qs'!$A$1:$Z$28,4,FALSE))</f>
        <v/>
      </c>
      <c r="C27" s="136"/>
      <c r="D27" s="154"/>
      <c r="E27" s="155"/>
      <c r="F27" s="156"/>
    </row>
    <row r="28" spans="2:6" ht="82" customHeight="1" x14ac:dyDescent="0.4">
      <c r="B28" s="135" t="str">
        <f>IF(ISBLANK($F$17),"",HLOOKUP($F$17,'Incident Specific Qs'!$A$1:$Z$28,5,FALSE))</f>
        <v/>
      </c>
      <c r="C28" s="136"/>
      <c r="D28" s="154"/>
      <c r="E28" s="155"/>
      <c r="F28" s="156"/>
    </row>
    <row r="29" spans="2:6" ht="82" customHeight="1" x14ac:dyDescent="0.4">
      <c r="B29" s="135" t="str">
        <f>IF(ISBLANK($F$17),"",HLOOKUP($F$17,'Incident Specific Qs'!$A$1:$Z$28,6,FALSE))</f>
        <v/>
      </c>
      <c r="C29" s="136"/>
      <c r="D29" s="154"/>
      <c r="E29" s="155"/>
      <c r="F29" s="156"/>
    </row>
    <row r="30" spans="2:6" ht="82" customHeight="1" x14ac:dyDescent="0.4">
      <c r="B30" s="135" t="str">
        <f>IF(ISBLANK($F$17),"",HLOOKUP($F$17,'Incident Specific Qs'!$A$1:$Z$28,7,FALSE))</f>
        <v/>
      </c>
      <c r="C30" s="136"/>
      <c r="D30" s="154"/>
      <c r="E30" s="155"/>
      <c r="F30" s="156"/>
    </row>
    <row r="31" spans="2:6" ht="82" customHeight="1" x14ac:dyDescent="0.4">
      <c r="B31" s="135" t="str">
        <f>IF(ISBLANK($F$17),"",HLOOKUP($F$17,'Incident Specific Qs'!$A$1:$Z$28,8,FALSE))</f>
        <v/>
      </c>
      <c r="C31" s="136"/>
      <c r="D31" s="154"/>
      <c r="E31" s="155"/>
      <c r="F31" s="156"/>
    </row>
    <row r="32" spans="2:6" ht="82" customHeight="1" x14ac:dyDescent="0.4">
      <c r="B32" s="135" t="str">
        <f>IF(ISBLANK($F$17),"",HLOOKUP($F$17,'Incident Specific Qs'!$A$1:$Z$28,9,FALSE))</f>
        <v/>
      </c>
      <c r="C32" s="136"/>
      <c r="D32" s="154"/>
      <c r="E32" s="155"/>
      <c r="F32" s="156"/>
    </row>
    <row r="33" spans="2:6" ht="82" customHeight="1" x14ac:dyDescent="0.4">
      <c r="B33" s="135" t="str">
        <f>IF(ISBLANK($F$17),"",HLOOKUP($F$17,'Incident Specific Qs'!$A$1:$Z$28,10,FALSE))</f>
        <v/>
      </c>
      <c r="C33" s="136"/>
      <c r="D33" s="154"/>
      <c r="E33" s="155"/>
      <c r="F33" s="156"/>
    </row>
    <row r="34" spans="2:6" ht="82" customHeight="1" x14ac:dyDescent="0.4">
      <c r="B34" s="135" t="str">
        <f>IF(ISBLANK($F$17),"",HLOOKUP($F$17,'Incident Specific Qs'!$A$1:$Z$28,11,FALSE))</f>
        <v/>
      </c>
      <c r="C34" s="136"/>
      <c r="D34" s="154"/>
      <c r="E34" s="155"/>
      <c r="F34" s="156"/>
    </row>
    <row r="35" spans="2:6" ht="82" customHeight="1" x14ac:dyDescent="0.4">
      <c r="B35" s="135" t="str">
        <f>IF(ISBLANK($F$17),"",HLOOKUP($F$17,'Incident Specific Qs'!$A$1:$Z$28,12,FALSE))</f>
        <v/>
      </c>
      <c r="C35" s="136"/>
      <c r="D35" s="154"/>
      <c r="E35" s="155"/>
      <c r="F35" s="156"/>
    </row>
    <row r="36" spans="2:6" ht="82" customHeight="1" x14ac:dyDescent="0.4">
      <c r="B36" s="135" t="str">
        <f>IF(ISBLANK($F$17),"",HLOOKUP($F$17,'Incident Specific Qs'!$A$1:$Z$28,13,FALSE))</f>
        <v/>
      </c>
      <c r="C36" s="136"/>
      <c r="D36" s="154"/>
      <c r="E36" s="155"/>
      <c r="F36" s="156"/>
    </row>
    <row r="37" spans="2:6" ht="82" customHeight="1" x14ac:dyDescent="0.4">
      <c r="B37" s="135" t="str">
        <f>IF(ISBLANK($F$17),"",HLOOKUP($F$17,'Incident Specific Qs'!$A$1:$Z$28,14,FALSE))</f>
        <v/>
      </c>
      <c r="C37" s="136"/>
      <c r="D37" s="154"/>
      <c r="E37" s="155"/>
      <c r="F37" s="156"/>
    </row>
    <row r="38" spans="2:6" ht="82" customHeight="1" x14ac:dyDescent="0.4">
      <c r="B38" s="135" t="str">
        <f>IF(ISBLANK($F$17),"",HLOOKUP($F$17,'Incident Specific Qs'!$A$1:$Z$28,15,FALSE))</f>
        <v/>
      </c>
      <c r="C38" s="136"/>
      <c r="D38" s="154"/>
      <c r="E38" s="155"/>
      <c r="F38" s="156"/>
    </row>
    <row r="39" spans="2:6" ht="82" customHeight="1" x14ac:dyDescent="0.4">
      <c r="B39" s="135" t="str">
        <f>IF(ISBLANK($F$17),"",HLOOKUP($F$17,'Incident Specific Qs'!$A$1:$Z$28,16,FALSE))</f>
        <v/>
      </c>
      <c r="C39" s="136"/>
      <c r="D39" s="154"/>
      <c r="E39" s="155"/>
      <c r="F39" s="156"/>
    </row>
    <row r="40" spans="2:6" ht="82" customHeight="1" x14ac:dyDescent="0.4">
      <c r="B40" s="135" t="str">
        <f>IF(ISBLANK($F$17),"",HLOOKUP($F$17,'Incident Specific Qs'!$A$1:$Z$28,17,FALSE))</f>
        <v/>
      </c>
      <c r="C40" s="136"/>
      <c r="D40" s="154"/>
      <c r="E40" s="155"/>
      <c r="F40" s="156"/>
    </row>
    <row r="41" spans="2:6" ht="82" customHeight="1" x14ac:dyDescent="0.4">
      <c r="B41" s="135" t="str">
        <f>IF(ISBLANK($F$17),"",HLOOKUP($F$17,'Incident Specific Qs'!$A$1:$Z$28,18,FALSE))</f>
        <v/>
      </c>
      <c r="C41" s="136"/>
      <c r="D41" s="154"/>
      <c r="E41" s="155"/>
      <c r="F41" s="156"/>
    </row>
    <row r="42" spans="2:6" ht="82" customHeight="1" x14ac:dyDescent="0.4">
      <c r="B42" s="135" t="str">
        <f>IF(ISBLANK($F$17),"",HLOOKUP($F$17,'Incident Specific Qs'!$A$1:$Z$28,19,FALSE))</f>
        <v/>
      </c>
      <c r="C42" s="136"/>
      <c r="D42" s="154"/>
      <c r="E42" s="155"/>
      <c r="F42" s="156"/>
    </row>
    <row r="43" spans="2:6" ht="82" customHeight="1" x14ac:dyDescent="0.4">
      <c r="B43" s="135" t="str">
        <f>IF(ISBLANK($F$17),"",HLOOKUP($F$17,'Incident Specific Qs'!$A$1:$Z$28,20,FALSE))</f>
        <v/>
      </c>
      <c r="C43" s="136"/>
      <c r="D43" s="154"/>
      <c r="E43" s="155"/>
      <c r="F43" s="156"/>
    </row>
    <row r="44" spans="2:6" ht="82" customHeight="1" x14ac:dyDescent="0.4">
      <c r="B44" s="135" t="str">
        <f>IF(ISBLANK($F$17),"",HLOOKUP($F$17,'Incident Specific Qs'!$A$1:$Z$28,21,FALSE))</f>
        <v/>
      </c>
      <c r="C44" s="136"/>
      <c r="D44" s="154"/>
      <c r="E44" s="155"/>
      <c r="F44" s="156"/>
    </row>
    <row r="45" spans="2:6" ht="82" customHeight="1" x14ac:dyDescent="0.4">
      <c r="B45" s="135" t="str">
        <f>IF(ISBLANK($F$17),"",HLOOKUP($F$17,'Incident Specific Qs'!$A$1:$Z$28,22,FALSE))</f>
        <v/>
      </c>
      <c r="C45" s="136"/>
      <c r="D45" s="154"/>
      <c r="E45" s="155"/>
      <c r="F45" s="156"/>
    </row>
    <row r="46" spans="2:6" ht="82" customHeight="1" x14ac:dyDescent="0.4">
      <c r="B46" s="135" t="str">
        <f>IF(ISBLANK($F$17),"",HLOOKUP($F$17,'Incident Specific Qs'!$A$1:$Z$28,23,FALSE))</f>
        <v/>
      </c>
      <c r="C46" s="136"/>
      <c r="D46" s="154"/>
      <c r="E46" s="155"/>
      <c r="F46" s="156"/>
    </row>
    <row r="47" spans="2:6" ht="82" customHeight="1" x14ac:dyDescent="0.4">
      <c r="B47" s="135" t="str">
        <f>IF(ISBLANK($F$17),"",HLOOKUP($F$17,'Incident Specific Qs'!$A$1:$Z$28,24,FALSE))</f>
        <v/>
      </c>
      <c r="C47" s="136"/>
      <c r="D47" s="154"/>
      <c r="E47" s="155"/>
      <c r="F47" s="156"/>
    </row>
    <row r="48" spans="2:6" ht="82" customHeight="1" x14ac:dyDescent="0.4">
      <c r="B48" s="135" t="str">
        <f>IF(ISBLANK($F$17),"",HLOOKUP($F$17,'Incident Specific Qs'!$A$1:$Z$28,25,FALSE))</f>
        <v/>
      </c>
      <c r="C48" s="136"/>
      <c r="D48" s="154"/>
      <c r="E48" s="155"/>
      <c r="F48" s="156"/>
    </row>
    <row r="49" spans="2:6" ht="82" customHeight="1" x14ac:dyDescent="0.4">
      <c r="B49" s="135" t="str">
        <f>IF(ISBLANK($F$17),"",HLOOKUP($F$17,'Incident Specific Qs'!$A$1:$Z$28,26,FALSE))</f>
        <v/>
      </c>
      <c r="C49" s="136"/>
      <c r="D49" s="154"/>
      <c r="E49" s="155"/>
      <c r="F49" s="156"/>
    </row>
    <row r="50" spans="2:6" ht="82" customHeight="1" x14ac:dyDescent="0.4">
      <c r="B50" s="135" t="str">
        <f>IF(ISBLANK($F$17),"",HLOOKUP($F$17,'Incident Specific Qs'!$A$1:$Z$28,27,FALSE))</f>
        <v/>
      </c>
      <c r="C50" s="136"/>
      <c r="D50" s="154"/>
      <c r="E50" s="155"/>
      <c r="F50" s="156"/>
    </row>
    <row r="51" spans="2:6" ht="82" customHeight="1" thickBot="1" x14ac:dyDescent="0.45">
      <c r="B51" s="127" t="str">
        <f>IF(ISBLANK($F$17),"",HLOOKUP($F$17,'Incident Specific Qs'!$A$1:$Z$28,28,FALSE))</f>
        <v/>
      </c>
      <c r="C51" s="128"/>
      <c r="D51" s="166"/>
      <c r="E51" s="167"/>
      <c r="F51" s="168"/>
    </row>
  </sheetData>
  <sheetProtection sheet="1" objects="1" scenarios="1" formatRows="0"/>
  <mergeCells count="74">
    <mergeCell ref="C11:D11"/>
    <mergeCell ref="C10:D10"/>
    <mergeCell ref="C17:D17"/>
    <mergeCell ref="C16:D16"/>
    <mergeCell ref="C14:D14"/>
    <mergeCell ref="C13:D13"/>
    <mergeCell ref="C12:D12"/>
    <mergeCell ref="C19:D19"/>
    <mergeCell ref="C18:D18"/>
    <mergeCell ref="D49:F49"/>
    <mergeCell ref="D50:F50"/>
    <mergeCell ref="D51:F51"/>
    <mergeCell ref="D44:F44"/>
    <mergeCell ref="D45:F45"/>
    <mergeCell ref="D46:F46"/>
    <mergeCell ref="D47:F47"/>
    <mergeCell ref="D48:F48"/>
    <mergeCell ref="D39:F39"/>
    <mergeCell ref="D40:F40"/>
    <mergeCell ref="D41:F41"/>
    <mergeCell ref="D42:F42"/>
    <mergeCell ref="D43:F43"/>
    <mergeCell ref="D34:F34"/>
    <mergeCell ref="D35:F35"/>
    <mergeCell ref="D36:F36"/>
    <mergeCell ref="D37:F37"/>
    <mergeCell ref="D38:F38"/>
    <mergeCell ref="D24:F24"/>
    <mergeCell ref="D25:F25"/>
    <mergeCell ref="D26:F26"/>
    <mergeCell ref="D27:F27"/>
    <mergeCell ref="D28:F28"/>
    <mergeCell ref="B50:C50"/>
    <mergeCell ref="B9:F9"/>
    <mergeCell ref="B25:C25"/>
    <mergeCell ref="B40:C40"/>
    <mergeCell ref="B41:C41"/>
    <mergeCell ref="B42:C42"/>
    <mergeCell ref="B43:C43"/>
    <mergeCell ref="B44:C44"/>
    <mergeCell ref="B28:C28"/>
    <mergeCell ref="B48:C48"/>
    <mergeCell ref="B35:C35"/>
    <mergeCell ref="B36:C36"/>
    <mergeCell ref="B37:C37"/>
    <mergeCell ref="B38:C38"/>
    <mergeCell ref="B34:C34"/>
    <mergeCell ref="B49:C49"/>
    <mergeCell ref="C20:F20"/>
    <mergeCell ref="B30:C30"/>
    <mergeCell ref="B31:C31"/>
    <mergeCell ref="B32:C32"/>
    <mergeCell ref="B33:C33"/>
    <mergeCell ref="D30:F30"/>
    <mergeCell ref="D31:F31"/>
    <mergeCell ref="D32:F32"/>
    <mergeCell ref="D33:F33"/>
    <mergeCell ref="D29:F29"/>
    <mergeCell ref="B51:C51"/>
    <mergeCell ref="B2:F2"/>
    <mergeCell ref="B22:F22"/>
    <mergeCell ref="B45:C45"/>
    <mergeCell ref="B46:C46"/>
    <mergeCell ref="B24:C24"/>
    <mergeCell ref="B47:C47"/>
    <mergeCell ref="B26:C26"/>
    <mergeCell ref="B27:C27"/>
    <mergeCell ref="B29:C29"/>
    <mergeCell ref="C5:E5"/>
    <mergeCell ref="B39:C39"/>
    <mergeCell ref="B21:F21"/>
    <mergeCell ref="B23:F23"/>
    <mergeCell ref="B7:F8"/>
    <mergeCell ref="B15:F15"/>
  </mergeCells>
  <conditionalFormatting sqref="B19">
    <cfRule type="containsBlanks" dxfId="14" priority="5">
      <formula>LEN(TRIM(B19))=0</formula>
    </cfRule>
  </conditionalFormatting>
  <conditionalFormatting sqref="B25:B51">
    <cfRule type="cellIs" dxfId="13" priority="9" operator="equal">
      <formula>0</formula>
    </cfRule>
  </conditionalFormatting>
  <conditionalFormatting sqref="B22:F22">
    <cfRule type="notContainsBlanks" dxfId="12" priority="21">
      <formula>LEN(TRIM(B22))&gt;0</formula>
    </cfRule>
  </conditionalFormatting>
  <conditionalFormatting sqref="B23:F23">
    <cfRule type="containsText" dxfId="11" priority="12" operator="containsText" text="answer">
      <formula>NOT(ISERROR(SEARCH("answer",B23)))</formula>
    </cfRule>
  </conditionalFormatting>
  <conditionalFormatting sqref="C10:C12 F10:F12 C16 F17 C20:D20">
    <cfRule type="containsBlanks" dxfId="10" priority="20">
      <formula>LEN(TRIM(C10))=0</formula>
    </cfRule>
  </conditionalFormatting>
  <conditionalFormatting sqref="C19">
    <cfRule type="expression" dxfId="9" priority="3">
      <formula>$C$18="Yes"</formula>
    </cfRule>
  </conditionalFormatting>
  <conditionalFormatting sqref="E18:E19">
    <cfRule type="containsBlanks" dxfId="8" priority="7">
      <formula>LEN(TRIM(E18))=0</formula>
    </cfRule>
  </conditionalFormatting>
  <conditionalFormatting sqref="F13:F14 C14">
    <cfRule type="expression" dxfId="7" priority="14">
      <formula>ISBLANK($C$13)</formula>
    </cfRule>
  </conditionalFormatting>
  <conditionalFormatting sqref="F18">
    <cfRule type="expression" dxfId="6" priority="6">
      <formula>$F$17="Vaccine administration error"</formula>
    </cfRule>
  </conditionalFormatting>
  <conditionalFormatting sqref="F19">
    <cfRule type="containsBlanks" dxfId="5" priority="2">
      <formula>LEN(TRIM(F19))=0</formula>
    </cfRule>
  </conditionalFormatting>
  <hyperlinks>
    <hyperlink ref="E3" r:id="rId1" xr:uid="{E9E08788-0147-43A0-AA31-4A9A8773FAF9}"/>
    <hyperlink ref="B22:F22" location="Vaccines!A1" display="Vaccines!A1" xr:uid="{04AEA500-0499-4C11-9A62-75F7AD7B0E06}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xWindow="1002" yWindow="453" count="4">
        <x14:dataValidation type="list" allowBlank="1" showInputMessage="1" showErrorMessage="1" prompt="Please select from the dropdown list" xr:uid="{6463B04B-8BFD-4298-9823-299951E549D4}">
          <x14:formula1>
            <xm:f>'Pick Lists'!$A$2:$A$10</xm:f>
          </x14:formula1>
          <xm:sqref>F10</xm:sqref>
        </x14:dataValidation>
        <x14:dataValidation type="list" allowBlank="1" showInputMessage="1" showErrorMessage="1" prompt="Please select from the dropdown list" xr:uid="{3F5393CA-BFA9-48FC-8FB8-D8692FAE3CE6}">
          <x14:formula1>
            <xm:f>'Pick Lists'!$B$2:$B$7</xm:f>
          </x14:formula1>
          <xm:sqref>F17</xm:sqref>
        </x14:dataValidation>
        <x14:dataValidation type="list" allowBlank="1" showInputMessage="1" showErrorMessage="1" prompt="Please select from the dropdown list" xr:uid="{2B4D9A37-C26B-4184-8B77-35A666AA3928}">
          <x14:formula1>
            <xm:f>'Pick Lists'!$C$2:$C$11</xm:f>
          </x14:formula1>
          <xm:sqref>F18</xm:sqref>
        </x14:dataValidation>
        <x14:dataValidation type="list" allowBlank="1" showInputMessage="1" showErrorMessage="1" xr:uid="{57A25588-80EA-4EE4-8096-6AACB394730E}">
          <x14:formula1>
            <xm:f>'Pick Lists'!$F$2:$F$4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78E9-F80F-4E3D-9A46-C7AB19DE1964}">
  <dimension ref="B1:K52"/>
  <sheetViews>
    <sheetView showGridLines="0" workbookViewId="0">
      <selection activeCell="D15" sqref="D15"/>
    </sheetView>
  </sheetViews>
  <sheetFormatPr defaultColWidth="8.69140625" defaultRowHeight="14.6" x14ac:dyDescent="0.4"/>
  <cols>
    <col min="1" max="2" width="1.84375" style="27" customWidth="1"/>
    <col min="3" max="3" width="38.53515625" style="27" customWidth="1"/>
    <col min="4" max="4" width="24.3046875" style="27" customWidth="1"/>
    <col min="5" max="5" width="24.3046875" style="77" customWidth="1"/>
    <col min="6" max="6" width="24.3046875" style="27" customWidth="1"/>
    <col min="7" max="7" width="24.3046875" style="82" customWidth="1"/>
    <col min="8" max="10" width="24.3046875" style="27" customWidth="1"/>
    <col min="11" max="11" width="1.69140625" style="27" customWidth="1"/>
    <col min="12" max="12" width="8.69140625" style="27"/>
    <col min="13" max="16" width="19.84375" style="27" customWidth="1"/>
    <col min="17" max="16384" width="8.69140625" style="27"/>
  </cols>
  <sheetData>
    <row r="1" spans="2:11" ht="7.5" customHeight="1" thickBot="1" x14ac:dyDescent="0.45"/>
    <row r="2" spans="2:11" s="32" customFormat="1" ht="24.65" customHeight="1" x14ac:dyDescent="0.4">
      <c r="B2" s="35"/>
      <c r="C2" s="36" t="s">
        <v>165</v>
      </c>
      <c r="D2" s="125" t="s">
        <v>166</v>
      </c>
      <c r="E2" s="78"/>
      <c r="F2" s="28"/>
      <c r="G2" s="83"/>
      <c r="H2" s="28"/>
      <c r="I2" s="28"/>
      <c r="J2" s="28"/>
      <c r="K2" s="41"/>
    </row>
    <row r="3" spans="2:11" s="32" customFormat="1" ht="24.65" customHeight="1" x14ac:dyDescent="0.4">
      <c r="B3" s="37"/>
      <c r="C3" s="34" t="s">
        <v>167</v>
      </c>
      <c r="D3" s="126" t="s">
        <v>168</v>
      </c>
      <c r="E3" s="79"/>
      <c r="F3" s="29"/>
      <c r="G3" s="84"/>
      <c r="H3" s="29"/>
      <c r="I3" s="29"/>
      <c r="J3" s="29"/>
      <c r="K3" s="42"/>
    </row>
    <row r="4" spans="2:11" ht="8.15" customHeight="1" thickBot="1" x14ac:dyDescent="0.45">
      <c r="B4" s="39"/>
      <c r="C4" s="61"/>
      <c r="D4" s="30"/>
      <c r="E4" s="80"/>
      <c r="F4" s="30"/>
      <c r="G4" s="85"/>
      <c r="H4" s="30"/>
      <c r="I4" s="30"/>
      <c r="J4" s="30"/>
      <c r="K4" s="44"/>
    </row>
    <row r="5" spans="2:11" ht="18" customHeight="1" x14ac:dyDescent="0.4">
      <c r="B5" s="39"/>
      <c r="C5" s="173" t="s">
        <v>169</v>
      </c>
      <c r="D5" s="174"/>
      <c r="E5" s="174"/>
      <c r="F5" s="175"/>
      <c r="G5" s="85"/>
      <c r="H5" s="30"/>
      <c r="I5" s="30"/>
      <c r="J5" s="30"/>
      <c r="K5" s="44"/>
    </row>
    <row r="6" spans="2:11" ht="26.7" customHeight="1" thickBot="1" x14ac:dyDescent="0.45">
      <c r="B6" s="39"/>
      <c r="C6" s="176"/>
      <c r="D6" s="177"/>
      <c r="E6" s="177"/>
      <c r="F6" s="178"/>
      <c r="G6" s="85"/>
      <c r="H6" s="30"/>
      <c r="I6" s="30"/>
      <c r="J6" s="30"/>
      <c r="K6" s="44"/>
    </row>
    <row r="7" spans="2:11" ht="8.15" customHeight="1" thickBot="1" x14ac:dyDescent="0.45">
      <c r="B7" s="39"/>
      <c r="C7" s="60"/>
      <c r="D7" s="31"/>
      <c r="E7" s="81"/>
      <c r="F7" s="31"/>
      <c r="G7" s="86"/>
      <c r="H7" s="31"/>
      <c r="I7" s="31"/>
      <c r="J7" s="31"/>
      <c r="K7" s="44"/>
    </row>
    <row r="8" spans="2:11" ht="31.3" thickBot="1" x14ac:dyDescent="0.45">
      <c r="B8" s="39"/>
      <c r="C8" s="66" t="s">
        <v>23</v>
      </c>
      <c r="D8" s="66" t="s">
        <v>24</v>
      </c>
      <c r="E8" s="66" t="s">
        <v>25</v>
      </c>
      <c r="F8" s="66" t="s">
        <v>26</v>
      </c>
      <c r="G8" s="66" t="s">
        <v>27</v>
      </c>
      <c r="H8" s="66" t="s">
        <v>28</v>
      </c>
      <c r="I8" s="66" t="s">
        <v>29</v>
      </c>
      <c r="J8" s="65" t="s">
        <v>30</v>
      </c>
      <c r="K8" s="44"/>
    </row>
    <row r="9" spans="2:11" x14ac:dyDescent="0.4">
      <c r="B9" s="39"/>
      <c r="C9" s="64"/>
      <c r="D9" s="108"/>
      <c r="E9" s="116"/>
      <c r="F9" s="116"/>
      <c r="G9" s="117"/>
      <c r="H9" s="116"/>
      <c r="I9" s="116"/>
      <c r="J9" s="118"/>
      <c r="K9" s="44"/>
    </row>
    <row r="10" spans="2:11" x14ac:dyDescent="0.4">
      <c r="B10" s="39"/>
      <c r="C10" s="63"/>
      <c r="D10" s="109"/>
      <c r="E10" s="119"/>
      <c r="F10" s="119"/>
      <c r="G10" s="120"/>
      <c r="H10" s="119"/>
      <c r="I10" s="119"/>
      <c r="J10" s="121"/>
      <c r="K10" s="44"/>
    </row>
    <row r="11" spans="2:11" x14ac:dyDescent="0.4">
      <c r="B11" s="39"/>
      <c r="C11" s="63"/>
      <c r="D11" s="109"/>
      <c r="E11" s="119"/>
      <c r="F11" s="119"/>
      <c r="G11" s="120"/>
      <c r="H11" s="119"/>
      <c r="I11" s="119"/>
      <c r="J11" s="121"/>
      <c r="K11" s="44"/>
    </row>
    <row r="12" spans="2:11" x14ac:dyDescent="0.4">
      <c r="B12" s="39"/>
      <c r="C12" s="63"/>
      <c r="D12" s="109"/>
      <c r="E12" s="119"/>
      <c r="F12" s="119"/>
      <c r="G12" s="120"/>
      <c r="H12" s="119"/>
      <c r="I12" s="119"/>
      <c r="J12" s="121"/>
      <c r="K12" s="44"/>
    </row>
    <row r="13" spans="2:11" x14ac:dyDescent="0.4">
      <c r="B13" s="39"/>
      <c r="C13" s="63"/>
      <c r="D13" s="109"/>
      <c r="E13" s="119"/>
      <c r="F13" s="119"/>
      <c r="G13" s="120"/>
      <c r="H13" s="119"/>
      <c r="I13" s="119"/>
      <c r="J13" s="121"/>
      <c r="K13" s="44"/>
    </row>
    <row r="14" spans="2:11" x14ac:dyDescent="0.4">
      <c r="B14" s="39"/>
      <c r="C14" s="63"/>
      <c r="D14" s="109"/>
      <c r="E14" s="119"/>
      <c r="F14" s="119"/>
      <c r="G14" s="120"/>
      <c r="H14" s="119"/>
      <c r="I14" s="119"/>
      <c r="J14" s="121"/>
      <c r="K14" s="44"/>
    </row>
    <row r="15" spans="2:11" x14ac:dyDescent="0.4">
      <c r="B15" s="39"/>
      <c r="C15" s="63"/>
      <c r="D15" s="109"/>
      <c r="E15" s="119"/>
      <c r="F15" s="119"/>
      <c r="G15" s="120"/>
      <c r="H15" s="119"/>
      <c r="I15" s="119"/>
      <c r="J15" s="121"/>
      <c r="K15" s="44"/>
    </row>
    <row r="16" spans="2:11" x14ac:dyDescent="0.4">
      <c r="B16" s="39"/>
      <c r="C16" s="63"/>
      <c r="D16" s="109"/>
      <c r="E16" s="119"/>
      <c r="F16" s="119"/>
      <c r="G16" s="120"/>
      <c r="H16" s="119"/>
      <c r="I16" s="119"/>
      <c r="J16" s="121"/>
      <c r="K16" s="44"/>
    </row>
    <row r="17" spans="2:11" x14ac:dyDescent="0.4">
      <c r="B17" s="39"/>
      <c r="C17" s="63"/>
      <c r="D17" s="109"/>
      <c r="E17" s="119"/>
      <c r="F17" s="119"/>
      <c r="G17" s="120"/>
      <c r="H17" s="119"/>
      <c r="I17" s="119"/>
      <c r="J17" s="121"/>
      <c r="K17" s="44"/>
    </row>
    <row r="18" spans="2:11" x14ac:dyDescent="0.4">
      <c r="B18" s="39"/>
      <c r="C18" s="63"/>
      <c r="D18" s="109"/>
      <c r="E18" s="119"/>
      <c r="F18" s="119"/>
      <c r="G18" s="120"/>
      <c r="H18" s="119"/>
      <c r="I18" s="119"/>
      <c r="J18" s="121"/>
      <c r="K18" s="44"/>
    </row>
    <row r="19" spans="2:11" x14ac:dyDescent="0.4">
      <c r="B19" s="39"/>
      <c r="C19" s="63"/>
      <c r="D19" s="109"/>
      <c r="E19" s="119"/>
      <c r="F19" s="119"/>
      <c r="G19" s="120"/>
      <c r="H19" s="119"/>
      <c r="I19" s="119"/>
      <c r="J19" s="121"/>
      <c r="K19" s="44"/>
    </row>
    <row r="20" spans="2:11" x14ac:dyDescent="0.4">
      <c r="B20" s="39"/>
      <c r="C20" s="63"/>
      <c r="D20" s="109"/>
      <c r="E20" s="119"/>
      <c r="F20" s="119"/>
      <c r="G20" s="120"/>
      <c r="H20" s="119"/>
      <c r="I20" s="119"/>
      <c r="J20" s="121"/>
      <c r="K20" s="44"/>
    </row>
    <row r="21" spans="2:11" x14ac:dyDescent="0.4">
      <c r="B21" s="39"/>
      <c r="C21" s="63"/>
      <c r="D21" s="109"/>
      <c r="E21" s="119"/>
      <c r="F21" s="119"/>
      <c r="G21" s="120"/>
      <c r="H21" s="119"/>
      <c r="I21" s="119"/>
      <c r="J21" s="121"/>
      <c r="K21" s="44"/>
    </row>
    <row r="22" spans="2:11" x14ac:dyDescent="0.4">
      <c r="B22" s="39"/>
      <c r="C22" s="63"/>
      <c r="D22" s="109"/>
      <c r="E22" s="119"/>
      <c r="F22" s="119"/>
      <c r="G22" s="120"/>
      <c r="H22" s="119"/>
      <c r="I22" s="119"/>
      <c r="J22" s="121"/>
      <c r="K22" s="44"/>
    </row>
    <row r="23" spans="2:11" x14ac:dyDescent="0.4">
      <c r="B23" s="39"/>
      <c r="C23" s="63"/>
      <c r="D23" s="109"/>
      <c r="E23" s="119"/>
      <c r="F23" s="119"/>
      <c r="G23" s="120"/>
      <c r="H23" s="119"/>
      <c r="I23" s="119"/>
      <c r="J23" s="121"/>
      <c r="K23" s="44"/>
    </row>
    <row r="24" spans="2:11" x14ac:dyDescent="0.4">
      <c r="B24" s="39"/>
      <c r="C24" s="63"/>
      <c r="D24" s="109"/>
      <c r="E24" s="119"/>
      <c r="F24" s="119"/>
      <c r="G24" s="120"/>
      <c r="H24" s="119"/>
      <c r="I24" s="119"/>
      <c r="J24" s="121"/>
      <c r="K24" s="44"/>
    </row>
    <row r="25" spans="2:11" x14ac:dyDescent="0.4">
      <c r="B25" s="39"/>
      <c r="C25" s="63"/>
      <c r="D25" s="109"/>
      <c r="E25" s="119"/>
      <c r="F25" s="119"/>
      <c r="G25" s="120"/>
      <c r="H25" s="119"/>
      <c r="I25" s="119"/>
      <c r="J25" s="121"/>
      <c r="K25" s="44"/>
    </row>
    <row r="26" spans="2:11" x14ac:dyDescent="0.4">
      <c r="B26" s="39"/>
      <c r="C26" s="63"/>
      <c r="D26" s="109"/>
      <c r="E26" s="119"/>
      <c r="F26" s="119"/>
      <c r="G26" s="120"/>
      <c r="H26" s="119"/>
      <c r="I26" s="119"/>
      <c r="J26" s="121"/>
      <c r="K26" s="44"/>
    </row>
    <row r="27" spans="2:11" x14ac:dyDescent="0.4">
      <c r="B27" s="39"/>
      <c r="C27" s="63"/>
      <c r="D27" s="109"/>
      <c r="E27" s="119"/>
      <c r="F27" s="119"/>
      <c r="G27" s="120"/>
      <c r="H27" s="119"/>
      <c r="I27" s="119"/>
      <c r="J27" s="121"/>
      <c r="K27" s="44"/>
    </row>
    <row r="28" spans="2:11" x14ac:dyDescent="0.4">
      <c r="B28" s="39"/>
      <c r="C28" s="63"/>
      <c r="D28" s="109"/>
      <c r="E28" s="119"/>
      <c r="F28" s="119"/>
      <c r="G28" s="120"/>
      <c r="H28" s="119"/>
      <c r="I28" s="119"/>
      <c r="J28" s="121"/>
      <c r="K28" s="44"/>
    </row>
    <row r="29" spans="2:11" x14ac:dyDescent="0.4">
      <c r="B29" s="39"/>
      <c r="C29" s="63"/>
      <c r="D29" s="109"/>
      <c r="E29" s="119"/>
      <c r="F29" s="119"/>
      <c r="G29" s="120"/>
      <c r="H29" s="119"/>
      <c r="I29" s="119"/>
      <c r="J29" s="121"/>
      <c r="K29" s="44"/>
    </row>
    <row r="30" spans="2:11" x14ac:dyDescent="0.4">
      <c r="B30" s="39"/>
      <c r="C30" s="63"/>
      <c r="D30" s="109"/>
      <c r="E30" s="119"/>
      <c r="F30" s="119"/>
      <c r="G30" s="120"/>
      <c r="H30" s="119"/>
      <c r="I30" s="119"/>
      <c r="J30" s="121"/>
      <c r="K30" s="44"/>
    </row>
    <row r="31" spans="2:11" x14ac:dyDescent="0.4">
      <c r="B31" s="39"/>
      <c r="C31" s="63"/>
      <c r="D31" s="109"/>
      <c r="E31" s="119"/>
      <c r="F31" s="119"/>
      <c r="G31" s="120"/>
      <c r="H31" s="119"/>
      <c r="I31" s="119"/>
      <c r="J31" s="121"/>
      <c r="K31" s="44"/>
    </row>
    <row r="32" spans="2:11" x14ac:dyDescent="0.4">
      <c r="B32" s="39"/>
      <c r="C32" s="63"/>
      <c r="D32" s="109"/>
      <c r="E32" s="119"/>
      <c r="F32" s="119"/>
      <c r="G32" s="120"/>
      <c r="H32" s="119"/>
      <c r="I32" s="119"/>
      <c r="J32" s="121"/>
      <c r="K32" s="44"/>
    </row>
    <row r="33" spans="2:11" x14ac:dyDescent="0.4">
      <c r="B33" s="39"/>
      <c r="C33" s="63"/>
      <c r="D33" s="109"/>
      <c r="E33" s="119"/>
      <c r="F33" s="119"/>
      <c r="G33" s="120"/>
      <c r="H33" s="119"/>
      <c r="I33" s="119"/>
      <c r="J33" s="121"/>
      <c r="K33" s="44"/>
    </row>
    <row r="34" spans="2:11" x14ac:dyDescent="0.4">
      <c r="B34" s="39"/>
      <c r="C34" s="63"/>
      <c r="D34" s="109"/>
      <c r="E34" s="119"/>
      <c r="F34" s="119"/>
      <c r="G34" s="120"/>
      <c r="H34" s="119"/>
      <c r="I34" s="119"/>
      <c r="J34" s="121"/>
      <c r="K34" s="44"/>
    </row>
    <row r="35" spans="2:11" x14ac:dyDescent="0.4">
      <c r="B35" s="39"/>
      <c r="C35" s="63"/>
      <c r="D35" s="109"/>
      <c r="E35" s="119"/>
      <c r="F35" s="119"/>
      <c r="G35" s="120"/>
      <c r="H35" s="119"/>
      <c r="I35" s="119"/>
      <c r="J35" s="121"/>
      <c r="K35" s="44"/>
    </row>
    <row r="36" spans="2:11" x14ac:dyDescent="0.4">
      <c r="B36" s="39"/>
      <c r="C36" s="63"/>
      <c r="D36" s="109"/>
      <c r="E36" s="119"/>
      <c r="F36" s="119"/>
      <c r="G36" s="120"/>
      <c r="H36" s="119"/>
      <c r="I36" s="119"/>
      <c r="J36" s="121"/>
      <c r="K36" s="44"/>
    </row>
    <row r="37" spans="2:11" x14ac:dyDescent="0.4">
      <c r="B37" s="39"/>
      <c r="C37" s="63"/>
      <c r="D37" s="109"/>
      <c r="E37" s="119"/>
      <c r="F37" s="119"/>
      <c r="G37" s="120"/>
      <c r="H37" s="119"/>
      <c r="I37" s="119"/>
      <c r="J37" s="121"/>
      <c r="K37" s="44"/>
    </row>
    <row r="38" spans="2:11" x14ac:dyDescent="0.4">
      <c r="B38" s="39"/>
      <c r="C38" s="63"/>
      <c r="D38" s="109"/>
      <c r="E38" s="119"/>
      <c r="F38" s="119"/>
      <c r="G38" s="120"/>
      <c r="H38" s="119"/>
      <c r="I38" s="119"/>
      <c r="J38" s="121"/>
      <c r="K38" s="44"/>
    </row>
    <row r="39" spans="2:11" x14ac:dyDescent="0.4">
      <c r="B39" s="39"/>
      <c r="C39" s="63"/>
      <c r="D39" s="109"/>
      <c r="E39" s="119"/>
      <c r="F39" s="119"/>
      <c r="G39" s="120"/>
      <c r="H39" s="119"/>
      <c r="I39" s="119"/>
      <c r="J39" s="121"/>
      <c r="K39" s="44"/>
    </row>
    <row r="40" spans="2:11" x14ac:dyDescent="0.4">
      <c r="B40" s="39"/>
      <c r="C40" s="63"/>
      <c r="D40" s="109"/>
      <c r="E40" s="119"/>
      <c r="F40" s="119"/>
      <c r="G40" s="120"/>
      <c r="H40" s="119"/>
      <c r="I40" s="119"/>
      <c r="J40" s="121"/>
      <c r="K40" s="44"/>
    </row>
    <row r="41" spans="2:11" x14ac:dyDescent="0.4">
      <c r="B41" s="39"/>
      <c r="C41" s="63"/>
      <c r="D41" s="109"/>
      <c r="E41" s="119"/>
      <c r="F41" s="119"/>
      <c r="G41" s="120"/>
      <c r="H41" s="119"/>
      <c r="I41" s="119"/>
      <c r="J41" s="121"/>
      <c r="K41" s="44"/>
    </row>
    <row r="42" spans="2:11" x14ac:dyDescent="0.4">
      <c r="B42" s="39"/>
      <c r="C42" s="63"/>
      <c r="D42" s="109"/>
      <c r="E42" s="119"/>
      <c r="F42" s="119"/>
      <c r="G42" s="120"/>
      <c r="H42" s="119"/>
      <c r="I42" s="119"/>
      <c r="J42" s="121"/>
      <c r="K42" s="44"/>
    </row>
    <row r="43" spans="2:11" x14ac:dyDescent="0.4">
      <c r="B43" s="39"/>
      <c r="C43" s="63"/>
      <c r="D43" s="109"/>
      <c r="E43" s="119"/>
      <c r="F43" s="119"/>
      <c r="G43" s="120"/>
      <c r="H43" s="119"/>
      <c r="I43" s="119"/>
      <c r="J43" s="121"/>
      <c r="K43" s="44"/>
    </row>
    <row r="44" spans="2:11" x14ac:dyDescent="0.4">
      <c r="B44" s="39"/>
      <c r="C44" s="63"/>
      <c r="D44" s="109"/>
      <c r="E44" s="119"/>
      <c r="F44" s="119"/>
      <c r="G44" s="120"/>
      <c r="H44" s="119"/>
      <c r="I44" s="119"/>
      <c r="J44" s="121"/>
      <c r="K44" s="44"/>
    </row>
    <row r="45" spans="2:11" x14ac:dyDescent="0.4">
      <c r="B45" s="39"/>
      <c r="C45" s="63"/>
      <c r="D45" s="109"/>
      <c r="E45" s="119"/>
      <c r="F45" s="119"/>
      <c r="G45" s="120"/>
      <c r="H45" s="119"/>
      <c r="I45" s="119"/>
      <c r="J45" s="121"/>
      <c r="K45" s="44"/>
    </row>
    <row r="46" spans="2:11" x14ac:dyDescent="0.4">
      <c r="B46" s="39"/>
      <c r="C46" s="63"/>
      <c r="D46" s="109"/>
      <c r="E46" s="119"/>
      <c r="F46" s="119"/>
      <c r="G46" s="120"/>
      <c r="H46" s="119"/>
      <c r="I46" s="119"/>
      <c r="J46" s="121"/>
      <c r="K46" s="44"/>
    </row>
    <row r="47" spans="2:11" x14ac:dyDescent="0.4">
      <c r="B47" s="39"/>
      <c r="C47" s="63"/>
      <c r="D47" s="109"/>
      <c r="E47" s="119"/>
      <c r="F47" s="119"/>
      <c r="G47" s="120"/>
      <c r="H47" s="119"/>
      <c r="I47" s="119"/>
      <c r="J47" s="121"/>
      <c r="K47" s="44"/>
    </row>
    <row r="48" spans="2:11" ht="15" thickBot="1" x14ac:dyDescent="0.45">
      <c r="B48" s="39"/>
      <c r="C48" s="62"/>
      <c r="D48" s="110"/>
      <c r="E48" s="122"/>
      <c r="F48" s="122"/>
      <c r="G48" s="123"/>
      <c r="H48" s="122"/>
      <c r="I48" s="122"/>
      <c r="J48" s="124"/>
      <c r="K48" s="44"/>
    </row>
    <row r="49" spans="2:11" ht="8.15" customHeight="1" thickBot="1" x14ac:dyDescent="0.45">
      <c r="B49" s="39"/>
      <c r="C49" s="61"/>
      <c r="D49" s="30"/>
      <c r="E49" s="80"/>
      <c r="F49" s="30"/>
      <c r="G49" s="85"/>
      <c r="H49" s="30"/>
      <c r="I49" s="30"/>
      <c r="J49" s="30"/>
      <c r="K49" s="44"/>
    </row>
    <row r="50" spans="2:11" ht="18" customHeight="1" x14ac:dyDescent="0.4">
      <c r="B50" s="39"/>
      <c r="C50" s="173" t="s">
        <v>22</v>
      </c>
      <c r="D50" s="174"/>
      <c r="E50" s="174"/>
      <c r="F50" s="175"/>
      <c r="G50" s="85"/>
      <c r="H50" s="30"/>
      <c r="I50" s="30"/>
      <c r="J50" s="30"/>
      <c r="K50" s="44"/>
    </row>
    <row r="51" spans="2:11" ht="8.15" customHeight="1" thickBot="1" x14ac:dyDescent="0.45">
      <c r="B51" s="39"/>
      <c r="C51" s="176"/>
      <c r="D51" s="177"/>
      <c r="E51" s="177"/>
      <c r="F51" s="178"/>
      <c r="G51" s="85"/>
      <c r="H51" s="30"/>
      <c r="I51" s="30"/>
      <c r="J51" s="30"/>
      <c r="K51" s="44"/>
    </row>
    <row r="52" spans="2:11" ht="8.15" customHeight="1" thickBot="1" x14ac:dyDescent="0.45">
      <c r="B52" s="40"/>
      <c r="C52" s="60"/>
      <c r="D52" s="31"/>
      <c r="E52" s="81"/>
      <c r="F52" s="31"/>
      <c r="G52" s="86"/>
      <c r="H52" s="31"/>
      <c r="I52" s="31"/>
      <c r="J52" s="31"/>
      <c r="K52" s="45"/>
    </row>
  </sheetData>
  <sheetProtection sheet="1" objects="1" scenarios="1"/>
  <mergeCells count="2">
    <mergeCell ref="C50:F51"/>
    <mergeCell ref="C5:F6"/>
  </mergeCells>
  <conditionalFormatting sqref="C9:C48">
    <cfRule type="containsText" dxfId="4" priority="1" operator="containsText" text="flu">
      <formula>NOT(ISERROR(SEARCH("flu",C9)))</formula>
    </cfRule>
    <cfRule type="containsText" dxfId="3" priority="2" operator="containsText" text="vidprevtyn">
      <formula>NOT(ISERROR(SEARCH("vidprevtyn",C9)))</formula>
    </cfRule>
    <cfRule type="containsText" dxfId="2" priority="3" operator="containsText" text="Spikevax">
      <formula>NOT(ISERROR(SEARCH("Spikevax",C9)))</formula>
    </cfRule>
    <cfRule type="containsText" dxfId="1" priority="4" operator="containsText" text="Comirnaty">
      <formula>NOT(ISERROR(SEARCH("Comirnaty",C9)))</formula>
    </cfRule>
    <cfRule type="notContainsBlanks" dxfId="0" priority="5">
      <formula>LEN(TRIM(C9))&gt;0</formula>
    </cfRule>
  </conditionalFormatting>
  <hyperlinks>
    <hyperlink ref="C5" location="'Incident SEA form'!A1" display="Click here to return to the main form" xr:uid="{885C739F-FCD8-4904-8FC2-0766710E6AD6}"/>
    <hyperlink ref="C50" location="'Incident SEA form'!A1" display="Click here to return to the main form" xr:uid="{30181BD1-9FD7-47D6-B962-5DDAA804AE2F}"/>
  </hyperlinks>
  <pageMargins left="0.25" right="0.25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A929E0A-A2FB-47FD-A36F-D56E607873B9}">
          <x14:formula1>
            <xm:f>'Pick Lists'!$D$2:$D$15</xm:f>
          </x14:formula1>
          <xm:sqref>F9:F48</xm:sqref>
        </x14:dataValidation>
        <x14:dataValidation type="list" allowBlank="1" showInputMessage="1" showErrorMessage="1" xr:uid="{2AF98787-0E67-4540-A07D-5E544362BB87}">
          <x14:formula1>
            <xm:f>'Pick Lists'!$E$2:$E$4</xm:f>
          </x14:formula1>
          <xm:sqref>I9:I48</xm:sqref>
        </x14:dataValidation>
        <x14:dataValidation type="list" allowBlank="1" showInputMessage="1" showErrorMessage="1" xr:uid="{A64D5F52-FC05-493A-8C0B-C083E1D9185B}">
          <x14:formula1>
            <xm:f>'Pick Lists'!$F$2:$F$4</xm:f>
          </x14:formula1>
          <xm:sqref>J9:J48</xm:sqref>
        </x14:dataValidation>
        <x14:dataValidation type="list" allowBlank="1" showInputMessage="1" showErrorMessage="1" prompt="Please only include the routine and Covid-19 vaccines listed in the table - for any other vaccines, please contact the manufacturer directly" xr:uid="{AC8BBF1B-6AFC-485C-8FD4-D69F4C6C5C87}">
          <x14:formula1>
            <xm:f>'Pick Lists'!$H$2:$H$35</xm:f>
          </x14:formula1>
          <xm:sqref>C9:C48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BF27-E387-46E9-A593-1FDFD93DB5D8}">
  <dimension ref="B1:M51"/>
  <sheetViews>
    <sheetView showGridLines="0" workbookViewId="0">
      <selection activeCell="E28" sqref="E28"/>
    </sheetView>
  </sheetViews>
  <sheetFormatPr defaultColWidth="8.69140625" defaultRowHeight="14.6" x14ac:dyDescent="0.4"/>
  <cols>
    <col min="1" max="2" width="1.84375" style="27" customWidth="1"/>
    <col min="3" max="3" width="37.15234375" style="27" customWidth="1"/>
    <col min="4" max="4" width="17.69140625" style="27" customWidth="1"/>
    <col min="5" max="5" width="23.53515625" style="77" customWidth="1"/>
    <col min="6" max="6" width="24.3046875" style="27" customWidth="1"/>
    <col min="7" max="7" width="15.53515625" style="82" customWidth="1"/>
    <col min="8" max="12" width="24.3046875" style="27" customWidth="1"/>
    <col min="13" max="13" width="1.69140625" style="27" customWidth="1"/>
    <col min="14" max="14" width="8.69140625" style="27"/>
    <col min="15" max="18" width="19.84375" style="27" customWidth="1"/>
    <col min="19" max="16384" width="8.69140625" style="27"/>
  </cols>
  <sheetData>
    <row r="1" spans="2:13" ht="7.5" customHeight="1" thickBot="1" x14ac:dyDescent="0.45"/>
    <row r="2" spans="2:13" s="32" customFormat="1" ht="8.25" customHeight="1" thickBot="1" x14ac:dyDescent="0.45">
      <c r="B2" s="35"/>
      <c r="C2" s="36"/>
      <c r="D2" s="28"/>
      <c r="E2" s="78"/>
      <c r="F2" s="28"/>
      <c r="G2" s="83"/>
      <c r="H2" s="28"/>
      <c r="I2" s="28"/>
      <c r="J2" s="28"/>
      <c r="K2" s="28"/>
      <c r="L2" s="28"/>
      <c r="M2" s="41"/>
    </row>
    <row r="3" spans="2:13" s="32" customFormat="1" ht="24.65" customHeight="1" x14ac:dyDescent="0.4">
      <c r="B3" s="37"/>
      <c r="C3" s="54" t="s">
        <v>31</v>
      </c>
      <c r="D3" s="87"/>
      <c r="E3" s="80"/>
      <c r="F3" s="30"/>
      <c r="G3" s="85"/>
      <c r="H3" s="30"/>
      <c r="I3" s="29"/>
      <c r="J3" s="29"/>
      <c r="K3" s="29"/>
      <c r="L3" s="29"/>
      <c r="M3" s="42"/>
    </row>
    <row r="4" spans="2:13" s="33" customFormat="1" ht="20.149999999999999" x14ac:dyDescent="0.4">
      <c r="B4" s="38"/>
      <c r="C4" s="10" t="s">
        <v>32</v>
      </c>
      <c r="D4" s="88"/>
      <c r="E4" s="80"/>
      <c r="F4" s="185" t="s">
        <v>33</v>
      </c>
      <c r="G4" s="185"/>
      <c r="H4" s="185"/>
      <c r="I4" s="67"/>
      <c r="J4" s="67"/>
      <c r="K4" s="67"/>
      <c r="L4" s="67"/>
      <c r="M4" s="43"/>
    </row>
    <row r="5" spans="2:13" ht="20.25" customHeight="1" thickBot="1" x14ac:dyDescent="0.45">
      <c r="B5" s="39"/>
      <c r="C5" s="11" t="s">
        <v>34</v>
      </c>
      <c r="D5" s="89"/>
      <c r="E5" s="80"/>
      <c r="F5" s="55"/>
      <c r="G5" s="85"/>
      <c r="H5" s="30"/>
      <c r="I5" s="30"/>
      <c r="J5" s="30"/>
      <c r="K5" s="30"/>
      <c r="L5" s="30"/>
      <c r="M5" s="44"/>
    </row>
    <row r="6" spans="2:13" ht="8.15" customHeight="1" thickBot="1" x14ac:dyDescent="0.45">
      <c r="B6" s="39"/>
      <c r="C6" s="60"/>
      <c r="D6" s="31"/>
      <c r="E6" s="81"/>
      <c r="F6" s="31"/>
      <c r="G6" s="86"/>
      <c r="H6" s="31"/>
      <c r="I6" s="31"/>
      <c r="J6" s="31"/>
      <c r="K6" s="31"/>
      <c r="L6" s="31"/>
      <c r="M6" s="44"/>
    </row>
    <row r="7" spans="2:13" ht="31.3" thickBot="1" x14ac:dyDescent="0.45">
      <c r="B7" s="39"/>
      <c r="C7" s="76" t="s">
        <v>35</v>
      </c>
      <c r="D7" s="76" t="s">
        <v>24</v>
      </c>
      <c r="E7" s="76" t="s">
        <v>25</v>
      </c>
      <c r="F7" s="76" t="s">
        <v>26</v>
      </c>
      <c r="G7" s="76" t="s">
        <v>27</v>
      </c>
      <c r="H7" s="76" t="s">
        <v>28</v>
      </c>
      <c r="I7" s="76" t="s">
        <v>29</v>
      </c>
      <c r="J7" s="75" t="s">
        <v>30</v>
      </c>
      <c r="K7" s="74" t="s">
        <v>36</v>
      </c>
      <c r="L7" s="74" t="s">
        <v>37</v>
      </c>
      <c r="M7" s="44"/>
    </row>
    <row r="8" spans="2:13" ht="15" x14ac:dyDescent="0.4">
      <c r="B8" s="39"/>
      <c r="C8" s="73" t="str">
        <f>IF(ISBLANK(Vaccines!C9),"",Vaccines!C9)</f>
        <v/>
      </c>
      <c r="D8" s="72" t="str">
        <f>IF(ISBLANK(Vaccines!D9),"",Vaccines!D9)</f>
        <v/>
      </c>
      <c r="E8" s="99" t="str">
        <f>IF(ISBLANK(Vaccines!E9),"",Vaccines!E9)</f>
        <v/>
      </c>
      <c r="F8" s="90" t="str">
        <f>IF(ISBLANK(Vaccines!F9),"",Vaccines!F9)</f>
        <v/>
      </c>
      <c r="G8" s="102" t="str">
        <f>IF(ISBLANK(Vaccines!G9),"",Vaccines!G9)</f>
        <v/>
      </c>
      <c r="H8" s="90" t="str">
        <f>IF(ISBLANK(Vaccines!H9),"",Vaccines!H9)</f>
        <v/>
      </c>
      <c r="I8" s="90" t="str">
        <f>IF(ISBLANK(Vaccines!I9),"",Vaccines!I9)</f>
        <v/>
      </c>
      <c r="J8" s="90" t="str">
        <f>IF(ISBLANK(Vaccines!J9),"",Vaccines!J9)</f>
        <v/>
      </c>
      <c r="K8" s="91"/>
      <c r="L8" s="92"/>
      <c r="M8" s="44"/>
    </row>
    <row r="9" spans="2:13" ht="15" x14ac:dyDescent="0.4">
      <c r="B9" s="39"/>
      <c r="C9" s="71" t="str">
        <f>IF(ISBLANK(Vaccines!C10),"",Vaccines!C10)</f>
        <v/>
      </c>
      <c r="D9" s="70" t="str">
        <f>IF(ISBLANK(Vaccines!D10),"",Vaccines!D10)</f>
        <v/>
      </c>
      <c r="E9" s="100" t="str">
        <f>IF(ISBLANK(Vaccines!E10),"",Vaccines!E10)</f>
        <v/>
      </c>
      <c r="F9" s="93" t="str">
        <f>IF(ISBLANK(Vaccines!F10),"",Vaccines!F10)</f>
        <v/>
      </c>
      <c r="G9" s="103" t="str">
        <f>IF(ISBLANK(Vaccines!G10),"",Vaccines!G10)</f>
        <v/>
      </c>
      <c r="H9" s="93" t="str">
        <f>IF(ISBLANK(Vaccines!H10),"",Vaccines!H10)</f>
        <v/>
      </c>
      <c r="I9" s="93" t="str">
        <f>IF(ISBLANK(Vaccines!I10),"",Vaccines!I10)</f>
        <v/>
      </c>
      <c r="J9" s="93" t="str">
        <f>IF(ISBLANK(Vaccines!J10),"",Vaccines!J10)</f>
        <v/>
      </c>
      <c r="K9" s="94"/>
      <c r="L9" s="95"/>
      <c r="M9" s="44"/>
    </row>
    <row r="10" spans="2:13" ht="15" x14ac:dyDescent="0.4">
      <c r="B10" s="39"/>
      <c r="C10" s="71" t="str">
        <f>IF(ISBLANK(Vaccines!C11),"",Vaccines!C11)</f>
        <v/>
      </c>
      <c r="D10" s="70" t="str">
        <f>IF(ISBLANK(Vaccines!D11),"",Vaccines!D11)</f>
        <v/>
      </c>
      <c r="E10" s="100" t="str">
        <f>IF(ISBLANK(Vaccines!E11),"",Vaccines!E11)</f>
        <v/>
      </c>
      <c r="F10" s="93" t="str">
        <f>IF(ISBLANK(Vaccines!F11),"",Vaccines!F11)</f>
        <v/>
      </c>
      <c r="G10" s="103" t="str">
        <f>IF(ISBLANK(Vaccines!G11),"",Vaccines!G11)</f>
        <v/>
      </c>
      <c r="H10" s="93" t="str">
        <f>IF(ISBLANK(Vaccines!H11),"",Vaccines!H11)</f>
        <v/>
      </c>
      <c r="I10" s="93" t="str">
        <f>IF(ISBLANK(Vaccines!I11),"",Vaccines!I11)</f>
        <v/>
      </c>
      <c r="J10" s="93" t="str">
        <f>IF(ISBLANK(Vaccines!J11),"",Vaccines!J11)</f>
        <v/>
      </c>
      <c r="K10" s="94"/>
      <c r="L10" s="95"/>
      <c r="M10" s="44"/>
    </row>
    <row r="11" spans="2:13" ht="15" x14ac:dyDescent="0.4">
      <c r="B11" s="39"/>
      <c r="C11" s="71" t="str">
        <f>IF(ISBLANK(Vaccines!C12),"",Vaccines!C12)</f>
        <v/>
      </c>
      <c r="D11" s="70" t="str">
        <f>IF(ISBLANK(Vaccines!D12),"",Vaccines!D12)</f>
        <v/>
      </c>
      <c r="E11" s="100" t="str">
        <f>IF(ISBLANK(Vaccines!E12),"",Vaccines!E12)</f>
        <v/>
      </c>
      <c r="F11" s="93" t="str">
        <f>IF(ISBLANK(Vaccines!F12),"",Vaccines!F12)</f>
        <v/>
      </c>
      <c r="G11" s="103" t="str">
        <f>IF(ISBLANK(Vaccines!G12),"",Vaccines!G12)</f>
        <v/>
      </c>
      <c r="H11" s="93" t="str">
        <f>IF(ISBLANK(Vaccines!H12),"",Vaccines!H12)</f>
        <v/>
      </c>
      <c r="I11" s="93" t="str">
        <f>IF(ISBLANK(Vaccines!I12),"",Vaccines!I12)</f>
        <v/>
      </c>
      <c r="J11" s="93" t="str">
        <f>IF(ISBLANK(Vaccines!J12),"",Vaccines!J12)</f>
        <v/>
      </c>
      <c r="K11" s="94"/>
      <c r="L11" s="95"/>
      <c r="M11" s="44"/>
    </row>
    <row r="12" spans="2:13" ht="15" x14ac:dyDescent="0.4">
      <c r="B12" s="39"/>
      <c r="C12" s="71" t="str">
        <f>IF(ISBLANK(Vaccines!C13),"",Vaccines!C13)</f>
        <v/>
      </c>
      <c r="D12" s="70" t="str">
        <f>IF(ISBLANK(Vaccines!D13),"",Vaccines!D13)</f>
        <v/>
      </c>
      <c r="E12" s="100" t="str">
        <f>IF(ISBLANK(Vaccines!E13),"",Vaccines!E13)</f>
        <v/>
      </c>
      <c r="F12" s="93" t="str">
        <f>IF(ISBLANK(Vaccines!F13),"",Vaccines!F13)</f>
        <v/>
      </c>
      <c r="G12" s="103" t="str">
        <f>IF(ISBLANK(Vaccines!G13),"",Vaccines!G13)</f>
        <v/>
      </c>
      <c r="H12" s="93" t="str">
        <f>IF(ISBLANK(Vaccines!H13),"",Vaccines!H13)</f>
        <v/>
      </c>
      <c r="I12" s="93" t="str">
        <f>IF(ISBLANK(Vaccines!I13),"",Vaccines!I13)</f>
        <v/>
      </c>
      <c r="J12" s="93" t="str">
        <f>IF(ISBLANK(Vaccines!J13),"",Vaccines!J13)</f>
        <v/>
      </c>
      <c r="K12" s="94"/>
      <c r="L12" s="95"/>
      <c r="M12" s="44"/>
    </row>
    <row r="13" spans="2:13" ht="15" x14ac:dyDescent="0.4">
      <c r="B13" s="39"/>
      <c r="C13" s="71" t="str">
        <f>IF(ISBLANK(Vaccines!C14),"",Vaccines!C14)</f>
        <v/>
      </c>
      <c r="D13" s="70" t="str">
        <f>IF(ISBLANK(Vaccines!D14),"",Vaccines!D14)</f>
        <v/>
      </c>
      <c r="E13" s="100" t="str">
        <f>IF(ISBLANK(Vaccines!E14),"",Vaccines!E14)</f>
        <v/>
      </c>
      <c r="F13" s="93" t="str">
        <f>IF(ISBLANK(Vaccines!F14),"",Vaccines!F14)</f>
        <v/>
      </c>
      <c r="G13" s="103" t="str">
        <f>IF(ISBLANK(Vaccines!G14),"",Vaccines!G14)</f>
        <v/>
      </c>
      <c r="H13" s="93" t="str">
        <f>IF(ISBLANK(Vaccines!H14),"",Vaccines!H14)</f>
        <v/>
      </c>
      <c r="I13" s="93" t="str">
        <f>IF(ISBLANK(Vaccines!I14),"",Vaccines!I14)</f>
        <v/>
      </c>
      <c r="J13" s="93" t="str">
        <f>IF(ISBLANK(Vaccines!J14),"",Vaccines!J14)</f>
        <v/>
      </c>
      <c r="K13" s="94"/>
      <c r="L13" s="95"/>
      <c r="M13" s="44"/>
    </row>
    <row r="14" spans="2:13" ht="15" x14ac:dyDescent="0.4">
      <c r="B14" s="39"/>
      <c r="C14" s="71" t="str">
        <f>IF(ISBLANK(Vaccines!C15),"",Vaccines!C15)</f>
        <v/>
      </c>
      <c r="D14" s="70" t="str">
        <f>IF(ISBLANK(Vaccines!D15),"",Vaccines!D15)</f>
        <v/>
      </c>
      <c r="E14" s="100" t="str">
        <f>IF(ISBLANK(Vaccines!E15),"",Vaccines!E15)</f>
        <v/>
      </c>
      <c r="F14" s="93" t="str">
        <f>IF(ISBLANK(Vaccines!F15),"",Vaccines!F15)</f>
        <v/>
      </c>
      <c r="G14" s="103" t="str">
        <f>IF(ISBLANK(Vaccines!G15),"",Vaccines!G15)</f>
        <v/>
      </c>
      <c r="H14" s="93" t="str">
        <f>IF(ISBLANK(Vaccines!H15),"",Vaccines!H15)</f>
        <v/>
      </c>
      <c r="I14" s="93" t="str">
        <f>IF(ISBLANK(Vaccines!I15),"",Vaccines!I15)</f>
        <v/>
      </c>
      <c r="J14" s="93" t="str">
        <f>IF(ISBLANK(Vaccines!J15),"",Vaccines!J15)</f>
        <v/>
      </c>
      <c r="K14" s="94"/>
      <c r="L14" s="95"/>
      <c r="M14" s="44"/>
    </row>
    <row r="15" spans="2:13" ht="15" x14ac:dyDescent="0.4">
      <c r="B15" s="39"/>
      <c r="C15" s="71" t="str">
        <f>IF(ISBLANK(Vaccines!C16),"",Vaccines!C16)</f>
        <v/>
      </c>
      <c r="D15" s="70" t="str">
        <f>IF(ISBLANK(Vaccines!D16),"",Vaccines!D16)</f>
        <v/>
      </c>
      <c r="E15" s="100" t="str">
        <f>IF(ISBLANK(Vaccines!E16),"",Vaccines!E16)</f>
        <v/>
      </c>
      <c r="F15" s="93" t="str">
        <f>IF(ISBLANK(Vaccines!F16),"",Vaccines!F16)</f>
        <v/>
      </c>
      <c r="G15" s="103" t="str">
        <f>IF(ISBLANK(Vaccines!G16),"",Vaccines!G16)</f>
        <v/>
      </c>
      <c r="H15" s="93" t="str">
        <f>IF(ISBLANK(Vaccines!H16),"",Vaccines!H16)</f>
        <v/>
      </c>
      <c r="I15" s="93" t="str">
        <f>IF(ISBLANK(Vaccines!I16),"",Vaccines!I16)</f>
        <v/>
      </c>
      <c r="J15" s="93" t="str">
        <f>IF(ISBLANK(Vaccines!J16),"",Vaccines!J16)</f>
        <v/>
      </c>
      <c r="K15" s="94"/>
      <c r="L15" s="95"/>
      <c r="M15" s="44"/>
    </row>
    <row r="16" spans="2:13" ht="15" x14ac:dyDescent="0.4">
      <c r="B16" s="39"/>
      <c r="C16" s="71" t="str">
        <f>IF(ISBLANK(Vaccines!C17),"",Vaccines!C17)</f>
        <v/>
      </c>
      <c r="D16" s="70" t="str">
        <f>IF(ISBLANK(Vaccines!D17),"",Vaccines!D17)</f>
        <v/>
      </c>
      <c r="E16" s="100" t="str">
        <f>IF(ISBLANK(Vaccines!E17),"",Vaccines!E17)</f>
        <v/>
      </c>
      <c r="F16" s="93" t="str">
        <f>IF(ISBLANK(Vaccines!F17),"",Vaccines!F17)</f>
        <v/>
      </c>
      <c r="G16" s="103" t="str">
        <f>IF(ISBLANK(Vaccines!G17),"",Vaccines!G17)</f>
        <v/>
      </c>
      <c r="H16" s="93" t="str">
        <f>IF(ISBLANK(Vaccines!H17),"",Vaccines!H17)</f>
        <v/>
      </c>
      <c r="I16" s="93" t="str">
        <f>IF(ISBLANK(Vaccines!I17),"",Vaccines!I17)</f>
        <v/>
      </c>
      <c r="J16" s="93" t="str">
        <f>IF(ISBLANK(Vaccines!J17),"",Vaccines!J17)</f>
        <v/>
      </c>
      <c r="K16" s="94"/>
      <c r="L16" s="95"/>
      <c r="M16" s="44"/>
    </row>
    <row r="17" spans="2:13" ht="15" x14ac:dyDescent="0.4">
      <c r="B17" s="39"/>
      <c r="C17" s="71" t="str">
        <f>IF(ISBLANK(Vaccines!C18),"",Vaccines!C18)</f>
        <v/>
      </c>
      <c r="D17" s="70" t="str">
        <f>IF(ISBLANK(Vaccines!D18),"",Vaccines!D18)</f>
        <v/>
      </c>
      <c r="E17" s="100" t="str">
        <f>IF(ISBLANK(Vaccines!E18),"",Vaccines!E18)</f>
        <v/>
      </c>
      <c r="F17" s="93" t="str">
        <f>IF(ISBLANK(Vaccines!F18),"",Vaccines!F18)</f>
        <v/>
      </c>
      <c r="G17" s="103" t="str">
        <f>IF(ISBLANK(Vaccines!G18),"",Vaccines!G18)</f>
        <v/>
      </c>
      <c r="H17" s="93" t="str">
        <f>IF(ISBLANK(Vaccines!H18),"",Vaccines!H18)</f>
        <v/>
      </c>
      <c r="I17" s="93" t="str">
        <f>IF(ISBLANK(Vaccines!I18),"",Vaccines!I18)</f>
        <v/>
      </c>
      <c r="J17" s="93" t="str">
        <f>IF(ISBLANK(Vaccines!J18),"",Vaccines!J18)</f>
        <v/>
      </c>
      <c r="K17" s="94"/>
      <c r="L17" s="95"/>
      <c r="M17" s="44"/>
    </row>
    <row r="18" spans="2:13" ht="15" x14ac:dyDescent="0.4">
      <c r="B18" s="39"/>
      <c r="C18" s="71" t="str">
        <f>IF(ISBLANK(Vaccines!C19),"",Vaccines!C19)</f>
        <v/>
      </c>
      <c r="D18" s="70" t="str">
        <f>IF(ISBLANK(Vaccines!D19),"",Vaccines!D19)</f>
        <v/>
      </c>
      <c r="E18" s="100" t="str">
        <f>IF(ISBLANK(Vaccines!E19),"",Vaccines!E19)</f>
        <v/>
      </c>
      <c r="F18" s="93" t="str">
        <f>IF(ISBLANK(Vaccines!F19),"",Vaccines!F19)</f>
        <v/>
      </c>
      <c r="G18" s="103" t="str">
        <f>IF(ISBLANK(Vaccines!G19),"",Vaccines!G19)</f>
        <v/>
      </c>
      <c r="H18" s="93" t="str">
        <f>IF(ISBLANK(Vaccines!H19),"",Vaccines!H19)</f>
        <v/>
      </c>
      <c r="I18" s="93" t="str">
        <f>IF(ISBLANK(Vaccines!I19),"",Vaccines!I19)</f>
        <v/>
      </c>
      <c r="J18" s="93" t="str">
        <f>IF(ISBLANK(Vaccines!J19),"",Vaccines!J19)</f>
        <v/>
      </c>
      <c r="K18" s="94"/>
      <c r="L18" s="95"/>
      <c r="M18" s="44"/>
    </row>
    <row r="19" spans="2:13" ht="15" x14ac:dyDescent="0.4">
      <c r="B19" s="39"/>
      <c r="C19" s="71" t="str">
        <f>IF(ISBLANK(Vaccines!C20),"",Vaccines!C20)</f>
        <v/>
      </c>
      <c r="D19" s="70" t="str">
        <f>IF(ISBLANK(Vaccines!D20),"",Vaccines!D20)</f>
        <v/>
      </c>
      <c r="E19" s="100" t="str">
        <f>IF(ISBLANK(Vaccines!E20),"",Vaccines!E20)</f>
        <v/>
      </c>
      <c r="F19" s="93" t="str">
        <f>IF(ISBLANK(Vaccines!F20),"",Vaccines!F20)</f>
        <v/>
      </c>
      <c r="G19" s="103" t="str">
        <f>IF(ISBLANK(Vaccines!G20),"",Vaccines!G20)</f>
        <v/>
      </c>
      <c r="H19" s="93" t="str">
        <f>IF(ISBLANK(Vaccines!H20),"",Vaccines!H20)</f>
        <v/>
      </c>
      <c r="I19" s="93" t="str">
        <f>IF(ISBLANK(Vaccines!I20),"",Vaccines!I20)</f>
        <v/>
      </c>
      <c r="J19" s="93" t="str">
        <f>IF(ISBLANK(Vaccines!J20),"",Vaccines!J20)</f>
        <v/>
      </c>
      <c r="K19" s="94"/>
      <c r="L19" s="95"/>
      <c r="M19" s="44"/>
    </row>
    <row r="20" spans="2:13" ht="15" x14ac:dyDescent="0.4">
      <c r="B20" s="39"/>
      <c r="C20" s="71" t="str">
        <f>IF(ISBLANK(Vaccines!C21),"",Vaccines!C21)</f>
        <v/>
      </c>
      <c r="D20" s="70" t="str">
        <f>IF(ISBLANK(Vaccines!D21),"",Vaccines!D21)</f>
        <v/>
      </c>
      <c r="E20" s="100" t="str">
        <f>IF(ISBLANK(Vaccines!E21),"",Vaccines!E21)</f>
        <v/>
      </c>
      <c r="F20" s="93" t="str">
        <f>IF(ISBLANK(Vaccines!F21),"",Vaccines!F21)</f>
        <v/>
      </c>
      <c r="G20" s="103" t="str">
        <f>IF(ISBLANK(Vaccines!G21),"",Vaccines!G21)</f>
        <v/>
      </c>
      <c r="H20" s="93" t="str">
        <f>IF(ISBLANK(Vaccines!H21),"",Vaccines!H21)</f>
        <v/>
      </c>
      <c r="I20" s="93" t="str">
        <f>IF(ISBLANK(Vaccines!I21),"",Vaccines!I21)</f>
        <v/>
      </c>
      <c r="J20" s="93" t="str">
        <f>IF(ISBLANK(Vaccines!J21),"",Vaccines!J21)</f>
        <v/>
      </c>
      <c r="K20" s="94"/>
      <c r="L20" s="95"/>
      <c r="M20" s="44"/>
    </row>
    <row r="21" spans="2:13" ht="15" x14ac:dyDescent="0.4">
      <c r="B21" s="39"/>
      <c r="C21" s="71" t="str">
        <f>IF(ISBLANK(Vaccines!C22),"",Vaccines!C22)</f>
        <v/>
      </c>
      <c r="D21" s="70" t="str">
        <f>IF(ISBLANK(Vaccines!D22),"",Vaccines!D22)</f>
        <v/>
      </c>
      <c r="E21" s="100" t="str">
        <f>IF(ISBLANK(Vaccines!E22),"",Vaccines!E22)</f>
        <v/>
      </c>
      <c r="F21" s="93" t="str">
        <f>IF(ISBLANK(Vaccines!F22),"",Vaccines!F22)</f>
        <v/>
      </c>
      <c r="G21" s="103" t="str">
        <f>IF(ISBLANK(Vaccines!G22),"",Vaccines!G22)</f>
        <v/>
      </c>
      <c r="H21" s="93" t="str">
        <f>IF(ISBLANK(Vaccines!H22),"",Vaccines!H22)</f>
        <v/>
      </c>
      <c r="I21" s="93" t="str">
        <f>IF(ISBLANK(Vaccines!I22),"",Vaccines!I22)</f>
        <v/>
      </c>
      <c r="J21" s="93" t="str">
        <f>IF(ISBLANK(Vaccines!J22),"",Vaccines!J22)</f>
        <v/>
      </c>
      <c r="K21" s="94"/>
      <c r="L21" s="95"/>
      <c r="M21" s="44"/>
    </row>
    <row r="22" spans="2:13" ht="15" x14ac:dyDescent="0.4">
      <c r="B22" s="39"/>
      <c r="C22" s="71" t="str">
        <f>IF(ISBLANK(Vaccines!C23),"",Vaccines!C23)</f>
        <v/>
      </c>
      <c r="D22" s="70" t="str">
        <f>IF(ISBLANK(Vaccines!D23),"",Vaccines!D23)</f>
        <v/>
      </c>
      <c r="E22" s="100" t="str">
        <f>IF(ISBLANK(Vaccines!E23),"",Vaccines!E23)</f>
        <v/>
      </c>
      <c r="F22" s="93" t="str">
        <f>IF(ISBLANK(Vaccines!F23),"",Vaccines!F23)</f>
        <v/>
      </c>
      <c r="G22" s="103" t="str">
        <f>IF(ISBLANK(Vaccines!G23),"",Vaccines!G23)</f>
        <v/>
      </c>
      <c r="H22" s="93" t="str">
        <f>IF(ISBLANK(Vaccines!H23),"",Vaccines!H23)</f>
        <v/>
      </c>
      <c r="I22" s="93" t="str">
        <f>IF(ISBLANK(Vaccines!I23),"",Vaccines!I23)</f>
        <v/>
      </c>
      <c r="J22" s="93" t="str">
        <f>IF(ISBLANK(Vaccines!J23),"",Vaccines!J23)</f>
        <v/>
      </c>
      <c r="K22" s="94"/>
      <c r="L22" s="95"/>
      <c r="M22" s="44"/>
    </row>
    <row r="23" spans="2:13" ht="15" x14ac:dyDescent="0.4">
      <c r="B23" s="39"/>
      <c r="C23" s="71" t="str">
        <f>IF(ISBLANK(Vaccines!C24),"",Vaccines!C24)</f>
        <v/>
      </c>
      <c r="D23" s="70" t="str">
        <f>IF(ISBLANK(Vaccines!D24),"",Vaccines!D24)</f>
        <v/>
      </c>
      <c r="E23" s="100" t="str">
        <f>IF(ISBLANK(Vaccines!E24),"",Vaccines!E24)</f>
        <v/>
      </c>
      <c r="F23" s="93" t="str">
        <f>IF(ISBLANK(Vaccines!F24),"",Vaccines!F24)</f>
        <v/>
      </c>
      <c r="G23" s="103" t="str">
        <f>IF(ISBLANK(Vaccines!G24),"",Vaccines!G24)</f>
        <v/>
      </c>
      <c r="H23" s="93" t="str">
        <f>IF(ISBLANK(Vaccines!H24),"",Vaccines!H24)</f>
        <v/>
      </c>
      <c r="I23" s="93" t="str">
        <f>IF(ISBLANK(Vaccines!I24),"",Vaccines!I24)</f>
        <v/>
      </c>
      <c r="J23" s="93" t="str">
        <f>IF(ISBLANK(Vaccines!J24),"",Vaccines!J24)</f>
        <v/>
      </c>
      <c r="K23" s="94"/>
      <c r="L23" s="95"/>
      <c r="M23" s="44"/>
    </row>
    <row r="24" spans="2:13" ht="15" x14ac:dyDescent="0.4">
      <c r="B24" s="39"/>
      <c r="C24" s="71" t="str">
        <f>IF(ISBLANK(Vaccines!C25),"",Vaccines!C25)</f>
        <v/>
      </c>
      <c r="D24" s="70" t="str">
        <f>IF(ISBLANK(Vaccines!D25),"",Vaccines!D25)</f>
        <v/>
      </c>
      <c r="E24" s="100" t="str">
        <f>IF(ISBLANK(Vaccines!E25),"",Vaccines!E25)</f>
        <v/>
      </c>
      <c r="F24" s="93" t="str">
        <f>IF(ISBLANK(Vaccines!F25),"",Vaccines!F25)</f>
        <v/>
      </c>
      <c r="G24" s="103" t="str">
        <f>IF(ISBLANK(Vaccines!G25),"",Vaccines!G25)</f>
        <v/>
      </c>
      <c r="H24" s="93" t="str">
        <f>IF(ISBLANK(Vaccines!H25),"",Vaccines!H25)</f>
        <v/>
      </c>
      <c r="I24" s="93" t="str">
        <f>IF(ISBLANK(Vaccines!I25),"",Vaccines!I25)</f>
        <v/>
      </c>
      <c r="J24" s="93" t="str">
        <f>IF(ISBLANK(Vaccines!J25),"",Vaccines!J25)</f>
        <v/>
      </c>
      <c r="K24" s="94"/>
      <c r="L24" s="95"/>
      <c r="M24" s="44"/>
    </row>
    <row r="25" spans="2:13" ht="15" x14ac:dyDescent="0.4">
      <c r="B25" s="39"/>
      <c r="C25" s="71" t="str">
        <f>IF(ISBLANK(Vaccines!C26),"",Vaccines!C26)</f>
        <v/>
      </c>
      <c r="D25" s="70" t="str">
        <f>IF(ISBLANK(Vaccines!D26),"",Vaccines!D26)</f>
        <v/>
      </c>
      <c r="E25" s="100" t="str">
        <f>IF(ISBLANK(Vaccines!E26),"",Vaccines!E26)</f>
        <v/>
      </c>
      <c r="F25" s="93" t="str">
        <f>IF(ISBLANK(Vaccines!F26),"",Vaccines!F26)</f>
        <v/>
      </c>
      <c r="G25" s="103" t="str">
        <f>IF(ISBLANK(Vaccines!G26),"",Vaccines!G26)</f>
        <v/>
      </c>
      <c r="H25" s="93" t="str">
        <f>IF(ISBLANK(Vaccines!H26),"",Vaccines!H26)</f>
        <v/>
      </c>
      <c r="I25" s="93" t="str">
        <f>IF(ISBLANK(Vaccines!I26),"",Vaccines!I26)</f>
        <v/>
      </c>
      <c r="J25" s="93" t="str">
        <f>IF(ISBLANK(Vaccines!J26),"",Vaccines!J26)</f>
        <v/>
      </c>
      <c r="K25" s="94"/>
      <c r="L25" s="95"/>
      <c r="M25" s="44"/>
    </row>
    <row r="26" spans="2:13" ht="15" x14ac:dyDescent="0.4">
      <c r="B26" s="39"/>
      <c r="C26" s="71" t="str">
        <f>IF(ISBLANK(Vaccines!C27),"",Vaccines!C27)</f>
        <v/>
      </c>
      <c r="D26" s="70" t="str">
        <f>IF(ISBLANK(Vaccines!D27),"",Vaccines!D27)</f>
        <v/>
      </c>
      <c r="E26" s="100" t="str">
        <f>IF(ISBLANK(Vaccines!E27),"",Vaccines!E27)</f>
        <v/>
      </c>
      <c r="F26" s="93" t="str">
        <f>IF(ISBLANK(Vaccines!F27),"",Vaccines!F27)</f>
        <v/>
      </c>
      <c r="G26" s="103" t="str">
        <f>IF(ISBLANK(Vaccines!G27),"",Vaccines!G27)</f>
        <v/>
      </c>
      <c r="H26" s="93" t="str">
        <f>IF(ISBLANK(Vaccines!H27),"",Vaccines!H27)</f>
        <v/>
      </c>
      <c r="I26" s="93" t="str">
        <f>IF(ISBLANK(Vaccines!I27),"",Vaccines!I27)</f>
        <v/>
      </c>
      <c r="J26" s="93" t="str">
        <f>IF(ISBLANK(Vaccines!J27),"",Vaccines!J27)</f>
        <v/>
      </c>
      <c r="K26" s="94"/>
      <c r="L26" s="95"/>
      <c r="M26" s="44"/>
    </row>
    <row r="27" spans="2:13" ht="15" x14ac:dyDescent="0.4">
      <c r="B27" s="39"/>
      <c r="C27" s="71" t="str">
        <f>IF(ISBLANK(Vaccines!C28),"",Vaccines!C28)</f>
        <v/>
      </c>
      <c r="D27" s="70" t="str">
        <f>IF(ISBLANK(Vaccines!D28),"",Vaccines!D28)</f>
        <v/>
      </c>
      <c r="E27" s="100" t="str">
        <f>IF(ISBLANK(Vaccines!E28),"",Vaccines!E28)</f>
        <v/>
      </c>
      <c r="F27" s="93" t="str">
        <f>IF(ISBLANK(Vaccines!F28),"",Vaccines!F28)</f>
        <v/>
      </c>
      <c r="G27" s="103" t="str">
        <f>IF(ISBLANK(Vaccines!G28),"",Vaccines!G28)</f>
        <v/>
      </c>
      <c r="H27" s="93" t="str">
        <f>IF(ISBLANK(Vaccines!H28),"",Vaccines!H28)</f>
        <v/>
      </c>
      <c r="I27" s="93" t="str">
        <f>IF(ISBLANK(Vaccines!I28),"",Vaccines!I28)</f>
        <v/>
      </c>
      <c r="J27" s="93" t="str">
        <f>IF(ISBLANK(Vaccines!J28),"",Vaccines!J28)</f>
        <v/>
      </c>
      <c r="K27" s="94"/>
      <c r="L27" s="95"/>
      <c r="M27" s="44"/>
    </row>
    <row r="28" spans="2:13" ht="15" x14ac:dyDescent="0.4">
      <c r="B28" s="39"/>
      <c r="C28" s="71" t="str">
        <f>IF(ISBLANK(Vaccines!C29),"",Vaccines!C29)</f>
        <v/>
      </c>
      <c r="D28" s="70" t="str">
        <f>IF(ISBLANK(Vaccines!D29),"",Vaccines!D29)</f>
        <v/>
      </c>
      <c r="E28" s="100" t="str">
        <f>IF(ISBLANK(Vaccines!E29),"",Vaccines!E29)</f>
        <v/>
      </c>
      <c r="F28" s="93" t="str">
        <f>IF(ISBLANK(Vaccines!F29),"",Vaccines!F29)</f>
        <v/>
      </c>
      <c r="G28" s="103" t="str">
        <f>IF(ISBLANK(Vaccines!G29),"",Vaccines!G29)</f>
        <v/>
      </c>
      <c r="H28" s="93" t="str">
        <f>IF(ISBLANK(Vaccines!H29),"",Vaccines!H29)</f>
        <v/>
      </c>
      <c r="I28" s="93" t="str">
        <f>IF(ISBLANK(Vaccines!I29),"",Vaccines!I29)</f>
        <v/>
      </c>
      <c r="J28" s="93" t="str">
        <f>IF(ISBLANK(Vaccines!J29),"",Vaccines!J29)</f>
        <v/>
      </c>
      <c r="K28" s="94"/>
      <c r="L28" s="95"/>
      <c r="M28" s="44"/>
    </row>
    <row r="29" spans="2:13" ht="15" x14ac:dyDescent="0.4">
      <c r="B29" s="39"/>
      <c r="C29" s="71" t="str">
        <f>IF(ISBLANK(Vaccines!C30),"",Vaccines!C30)</f>
        <v/>
      </c>
      <c r="D29" s="70" t="str">
        <f>IF(ISBLANK(Vaccines!D30),"",Vaccines!D30)</f>
        <v/>
      </c>
      <c r="E29" s="100" t="str">
        <f>IF(ISBLANK(Vaccines!E30),"",Vaccines!E30)</f>
        <v/>
      </c>
      <c r="F29" s="93" t="str">
        <f>IF(ISBLANK(Vaccines!F30),"",Vaccines!F30)</f>
        <v/>
      </c>
      <c r="G29" s="103" t="str">
        <f>IF(ISBLANK(Vaccines!G30),"",Vaccines!G30)</f>
        <v/>
      </c>
      <c r="H29" s="93" t="str">
        <f>IF(ISBLANK(Vaccines!H30),"",Vaccines!H30)</f>
        <v/>
      </c>
      <c r="I29" s="93" t="str">
        <f>IF(ISBLANK(Vaccines!I30),"",Vaccines!I30)</f>
        <v/>
      </c>
      <c r="J29" s="93" t="str">
        <f>IF(ISBLANK(Vaccines!J30),"",Vaccines!J30)</f>
        <v/>
      </c>
      <c r="K29" s="94"/>
      <c r="L29" s="95"/>
      <c r="M29" s="44"/>
    </row>
    <row r="30" spans="2:13" ht="15" x14ac:dyDescent="0.4">
      <c r="B30" s="39"/>
      <c r="C30" s="71" t="str">
        <f>IF(ISBLANK(Vaccines!C31),"",Vaccines!C31)</f>
        <v/>
      </c>
      <c r="D30" s="70" t="str">
        <f>IF(ISBLANK(Vaccines!D31),"",Vaccines!D31)</f>
        <v/>
      </c>
      <c r="E30" s="100" t="str">
        <f>IF(ISBLANK(Vaccines!E31),"",Vaccines!E31)</f>
        <v/>
      </c>
      <c r="F30" s="93" t="str">
        <f>IF(ISBLANK(Vaccines!F31),"",Vaccines!F31)</f>
        <v/>
      </c>
      <c r="G30" s="103" t="str">
        <f>IF(ISBLANK(Vaccines!G31),"",Vaccines!G31)</f>
        <v/>
      </c>
      <c r="H30" s="93" t="str">
        <f>IF(ISBLANK(Vaccines!H31),"",Vaccines!H31)</f>
        <v/>
      </c>
      <c r="I30" s="93" t="str">
        <f>IF(ISBLANK(Vaccines!I31),"",Vaccines!I31)</f>
        <v/>
      </c>
      <c r="J30" s="93" t="str">
        <f>IF(ISBLANK(Vaccines!J31),"",Vaccines!J31)</f>
        <v/>
      </c>
      <c r="K30" s="94"/>
      <c r="L30" s="95"/>
      <c r="M30" s="44"/>
    </row>
    <row r="31" spans="2:13" ht="15" x14ac:dyDescent="0.4">
      <c r="B31" s="39"/>
      <c r="C31" s="71" t="str">
        <f>IF(ISBLANK(Vaccines!C32),"",Vaccines!C32)</f>
        <v/>
      </c>
      <c r="D31" s="70" t="str">
        <f>IF(ISBLANK(Vaccines!D32),"",Vaccines!D32)</f>
        <v/>
      </c>
      <c r="E31" s="100" t="str">
        <f>IF(ISBLANK(Vaccines!E32),"",Vaccines!E32)</f>
        <v/>
      </c>
      <c r="F31" s="93" t="str">
        <f>IF(ISBLANK(Vaccines!F32),"",Vaccines!F32)</f>
        <v/>
      </c>
      <c r="G31" s="103" t="str">
        <f>IF(ISBLANK(Vaccines!G32),"",Vaccines!G32)</f>
        <v/>
      </c>
      <c r="H31" s="93" t="str">
        <f>IF(ISBLANK(Vaccines!H32),"",Vaccines!H32)</f>
        <v/>
      </c>
      <c r="I31" s="93" t="str">
        <f>IF(ISBLANK(Vaccines!I32),"",Vaccines!I32)</f>
        <v/>
      </c>
      <c r="J31" s="93" t="str">
        <f>IF(ISBLANK(Vaccines!J32),"",Vaccines!J32)</f>
        <v/>
      </c>
      <c r="K31" s="94"/>
      <c r="L31" s="95"/>
      <c r="M31" s="44"/>
    </row>
    <row r="32" spans="2:13" ht="15" x14ac:dyDescent="0.4">
      <c r="B32" s="39"/>
      <c r="C32" s="71" t="str">
        <f>IF(ISBLANK(Vaccines!C33),"",Vaccines!C33)</f>
        <v/>
      </c>
      <c r="D32" s="70" t="str">
        <f>IF(ISBLANK(Vaccines!D33),"",Vaccines!D33)</f>
        <v/>
      </c>
      <c r="E32" s="100" t="str">
        <f>IF(ISBLANK(Vaccines!E33),"",Vaccines!E33)</f>
        <v/>
      </c>
      <c r="F32" s="93" t="str">
        <f>IF(ISBLANK(Vaccines!F33),"",Vaccines!F33)</f>
        <v/>
      </c>
      <c r="G32" s="103" t="str">
        <f>IF(ISBLANK(Vaccines!G33),"",Vaccines!G33)</f>
        <v/>
      </c>
      <c r="H32" s="93" t="str">
        <f>IF(ISBLANK(Vaccines!H33),"",Vaccines!H33)</f>
        <v/>
      </c>
      <c r="I32" s="93" t="str">
        <f>IF(ISBLANK(Vaccines!I33),"",Vaccines!I33)</f>
        <v/>
      </c>
      <c r="J32" s="93" t="str">
        <f>IF(ISBLANK(Vaccines!J33),"",Vaccines!J33)</f>
        <v/>
      </c>
      <c r="K32" s="94"/>
      <c r="L32" s="95"/>
      <c r="M32" s="44"/>
    </row>
    <row r="33" spans="2:13" ht="15" x14ac:dyDescent="0.4">
      <c r="B33" s="39"/>
      <c r="C33" s="71" t="str">
        <f>IF(ISBLANK(Vaccines!C34),"",Vaccines!C34)</f>
        <v/>
      </c>
      <c r="D33" s="70" t="str">
        <f>IF(ISBLANK(Vaccines!D34),"",Vaccines!D34)</f>
        <v/>
      </c>
      <c r="E33" s="100" t="str">
        <f>IF(ISBLANK(Vaccines!E34),"",Vaccines!E34)</f>
        <v/>
      </c>
      <c r="F33" s="93" t="str">
        <f>IF(ISBLANK(Vaccines!F34),"",Vaccines!F34)</f>
        <v/>
      </c>
      <c r="G33" s="103" t="str">
        <f>IF(ISBLANK(Vaccines!G34),"",Vaccines!G34)</f>
        <v/>
      </c>
      <c r="H33" s="93" t="str">
        <f>IF(ISBLANK(Vaccines!H34),"",Vaccines!H34)</f>
        <v/>
      </c>
      <c r="I33" s="93" t="str">
        <f>IF(ISBLANK(Vaccines!I34),"",Vaccines!I34)</f>
        <v/>
      </c>
      <c r="J33" s="93" t="str">
        <f>IF(ISBLANK(Vaccines!J34),"",Vaccines!J34)</f>
        <v/>
      </c>
      <c r="K33" s="94"/>
      <c r="L33" s="95"/>
      <c r="M33" s="44"/>
    </row>
    <row r="34" spans="2:13" ht="15" x14ac:dyDescent="0.4">
      <c r="B34" s="39"/>
      <c r="C34" s="71" t="str">
        <f>IF(ISBLANK(Vaccines!C35),"",Vaccines!C35)</f>
        <v/>
      </c>
      <c r="D34" s="70" t="str">
        <f>IF(ISBLANK(Vaccines!D35),"",Vaccines!D35)</f>
        <v/>
      </c>
      <c r="E34" s="100" t="str">
        <f>IF(ISBLANK(Vaccines!E35),"",Vaccines!E35)</f>
        <v/>
      </c>
      <c r="F34" s="93" t="str">
        <f>IF(ISBLANK(Vaccines!F35),"",Vaccines!F35)</f>
        <v/>
      </c>
      <c r="G34" s="103" t="str">
        <f>IF(ISBLANK(Vaccines!G35),"",Vaccines!G35)</f>
        <v/>
      </c>
      <c r="H34" s="93" t="str">
        <f>IF(ISBLANK(Vaccines!H35),"",Vaccines!H35)</f>
        <v/>
      </c>
      <c r="I34" s="93" t="str">
        <f>IF(ISBLANK(Vaccines!I35),"",Vaccines!I35)</f>
        <v/>
      </c>
      <c r="J34" s="93" t="str">
        <f>IF(ISBLANK(Vaccines!J35),"",Vaccines!J35)</f>
        <v/>
      </c>
      <c r="K34" s="94"/>
      <c r="L34" s="95"/>
      <c r="M34" s="44"/>
    </row>
    <row r="35" spans="2:13" ht="15" x14ac:dyDescent="0.4">
      <c r="B35" s="39"/>
      <c r="C35" s="71" t="str">
        <f>IF(ISBLANK(Vaccines!C36),"",Vaccines!C36)</f>
        <v/>
      </c>
      <c r="D35" s="70" t="str">
        <f>IF(ISBLANK(Vaccines!D36),"",Vaccines!D36)</f>
        <v/>
      </c>
      <c r="E35" s="100" t="str">
        <f>IF(ISBLANK(Vaccines!E36),"",Vaccines!E36)</f>
        <v/>
      </c>
      <c r="F35" s="93" t="str">
        <f>IF(ISBLANK(Vaccines!F36),"",Vaccines!F36)</f>
        <v/>
      </c>
      <c r="G35" s="103" t="str">
        <f>IF(ISBLANK(Vaccines!G36),"",Vaccines!G36)</f>
        <v/>
      </c>
      <c r="H35" s="93" t="str">
        <f>IF(ISBLANK(Vaccines!H36),"",Vaccines!H36)</f>
        <v/>
      </c>
      <c r="I35" s="93" t="str">
        <f>IF(ISBLANK(Vaccines!I36),"",Vaccines!I36)</f>
        <v/>
      </c>
      <c r="J35" s="93" t="str">
        <f>IF(ISBLANK(Vaccines!J36),"",Vaccines!J36)</f>
        <v/>
      </c>
      <c r="K35" s="94"/>
      <c r="L35" s="95"/>
      <c r="M35" s="44"/>
    </row>
    <row r="36" spans="2:13" ht="15" x14ac:dyDescent="0.4">
      <c r="B36" s="39"/>
      <c r="C36" s="71" t="str">
        <f>IF(ISBLANK(Vaccines!C37),"",Vaccines!C37)</f>
        <v/>
      </c>
      <c r="D36" s="70" t="str">
        <f>IF(ISBLANK(Vaccines!D37),"",Vaccines!D37)</f>
        <v/>
      </c>
      <c r="E36" s="100" t="str">
        <f>IF(ISBLANK(Vaccines!E37),"",Vaccines!E37)</f>
        <v/>
      </c>
      <c r="F36" s="93" t="str">
        <f>IF(ISBLANK(Vaccines!F37),"",Vaccines!F37)</f>
        <v/>
      </c>
      <c r="G36" s="103" t="str">
        <f>IF(ISBLANK(Vaccines!G37),"",Vaccines!G37)</f>
        <v/>
      </c>
      <c r="H36" s="93" t="str">
        <f>IF(ISBLANK(Vaccines!H37),"",Vaccines!H37)</f>
        <v/>
      </c>
      <c r="I36" s="93" t="str">
        <f>IF(ISBLANK(Vaccines!I37),"",Vaccines!I37)</f>
        <v/>
      </c>
      <c r="J36" s="93" t="str">
        <f>IF(ISBLANK(Vaccines!J37),"",Vaccines!J37)</f>
        <v/>
      </c>
      <c r="K36" s="94"/>
      <c r="L36" s="95"/>
      <c r="M36" s="44"/>
    </row>
    <row r="37" spans="2:13" ht="15" x14ac:dyDescent="0.4">
      <c r="B37" s="39"/>
      <c r="C37" s="71" t="str">
        <f>IF(ISBLANK(Vaccines!C38),"",Vaccines!C38)</f>
        <v/>
      </c>
      <c r="D37" s="70" t="str">
        <f>IF(ISBLANK(Vaccines!D38),"",Vaccines!D38)</f>
        <v/>
      </c>
      <c r="E37" s="100" t="str">
        <f>IF(ISBLANK(Vaccines!E38),"",Vaccines!E38)</f>
        <v/>
      </c>
      <c r="F37" s="93" t="str">
        <f>IF(ISBLANK(Vaccines!F38),"",Vaccines!F38)</f>
        <v/>
      </c>
      <c r="G37" s="103" t="str">
        <f>IF(ISBLANK(Vaccines!G38),"",Vaccines!G38)</f>
        <v/>
      </c>
      <c r="H37" s="93" t="str">
        <f>IF(ISBLANK(Vaccines!H38),"",Vaccines!H38)</f>
        <v/>
      </c>
      <c r="I37" s="93" t="str">
        <f>IF(ISBLANK(Vaccines!I38),"",Vaccines!I38)</f>
        <v/>
      </c>
      <c r="J37" s="93" t="str">
        <f>IF(ISBLANK(Vaccines!J38),"",Vaccines!J38)</f>
        <v/>
      </c>
      <c r="K37" s="94"/>
      <c r="L37" s="95"/>
      <c r="M37" s="44"/>
    </row>
    <row r="38" spans="2:13" ht="15" x14ac:dyDescent="0.4">
      <c r="B38" s="39"/>
      <c r="C38" s="71" t="str">
        <f>IF(ISBLANK(Vaccines!C39),"",Vaccines!C39)</f>
        <v/>
      </c>
      <c r="D38" s="70" t="str">
        <f>IF(ISBLANK(Vaccines!D39),"",Vaccines!D39)</f>
        <v/>
      </c>
      <c r="E38" s="100" t="str">
        <f>IF(ISBLANK(Vaccines!E39),"",Vaccines!E39)</f>
        <v/>
      </c>
      <c r="F38" s="93" t="str">
        <f>IF(ISBLANK(Vaccines!F39),"",Vaccines!F39)</f>
        <v/>
      </c>
      <c r="G38" s="103" t="str">
        <f>IF(ISBLANK(Vaccines!G39),"",Vaccines!G39)</f>
        <v/>
      </c>
      <c r="H38" s="93" t="str">
        <f>IF(ISBLANK(Vaccines!H39),"",Vaccines!H39)</f>
        <v/>
      </c>
      <c r="I38" s="93" t="str">
        <f>IF(ISBLANK(Vaccines!I39),"",Vaccines!I39)</f>
        <v/>
      </c>
      <c r="J38" s="93" t="str">
        <f>IF(ISBLANK(Vaccines!J39),"",Vaccines!J39)</f>
        <v/>
      </c>
      <c r="K38" s="94"/>
      <c r="L38" s="95"/>
      <c r="M38" s="44"/>
    </row>
    <row r="39" spans="2:13" ht="15" x14ac:dyDescent="0.4">
      <c r="B39" s="39"/>
      <c r="C39" s="71" t="str">
        <f>IF(ISBLANK(Vaccines!C40),"",Vaccines!C40)</f>
        <v/>
      </c>
      <c r="D39" s="70" t="str">
        <f>IF(ISBLANK(Vaccines!D40),"",Vaccines!D40)</f>
        <v/>
      </c>
      <c r="E39" s="100" t="str">
        <f>IF(ISBLANK(Vaccines!E40),"",Vaccines!E40)</f>
        <v/>
      </c>
      <c r="F39" s="93" t="str">
        <f>IF(ISBLANK(Vaccines!F40),"",Vaccines!F40)</f>
        <v/>
      </c>
      <c r="G39" s="103" t="str">
        <f>IF(ISBLANK(Vaccines!G40),"",Vaccines!G40)</f>
        <v/>
      </c>
      <c r="H39" s="93" t="str">
        <f>IF(ISBLANK(Vaccines!H40),"",Vaccines!H40)</f>
        <v/>
      </c>
      <c r="I39" s="93" t="str">
        <f>IF(ISBLANK(Vaccines!I40),"",Vaccines!I40)</f>
        <v/>
      </c>
      <c r="J39" s="93" t="str">
        <f>IF(ISBLANK(Vaccines!J40),"",Vaccines!J40)</f>
        <v/>
      </c>
      <c r="K39" s="94"/>
      <c r="L39" s="95"/>
      <c r="M39" s="44"/>
    </row>
    <row r="40" spans="2:13" ht="15" x14ac:dyDescent="0.4">
      <c r="B40" s="39"/>
      <c r="C40" s="71" t="str">
        <f>IF(ISBLANK(Vaccines!C41),"",Vaccines!C41)</f>
        <v/>
      </c>
      <c r="D40" s="70" t="str">
        <f>IF(ISBLANK(Vaccines!D41),"",Vaccines!D41)</f>
        <v/>
      </c>
      <c r="E40" s="100" t="str">
        <f>IF(ISBLANK(Vaccines!E41),"",Vaccines!E41)</f>
        <v/>
      </c>
      <c r="F40" s="93" t="str">
        <f>IF(ISBLANK(Vaccines!F41),"",Vaccines!F41)</f>
        <v/>
      </c>
      <c r="G40" s="103" t="str">
        <f>IF(ISBLANK(Vaccines!G41),"",Vaccines!G41)</f>
        <v/>
      </c>
      <c r="H40" s="93" t="str">
        <f>IF(ISBLANK(Vaccines!H41),"",Vaccines!H41)</f>
        <v/>
      </c>
      <c r="I40" s="93" t="str">
        <f>IF(ISBLANK(Vaccines!I41),"",Vaccines!I41)</f>
        <v/>
      </c>
      <c r="J40" s="93" t="str">
        <f>IF(ISBLANK(Vaccines!J41),"",Vaccines!J41)</f>
        <v/>
      </c>
      <c r="K40" s="94"/>
      <c r="L40" s="95"/>
      <c r="M40" s="44"/>
    </row>
    <row r="41" spans="2:13" ht="15" x14ac:dyDescent="0.4">
      <c r="B41" s="39"/>
      <c r="C41" s="71" t="str">
        <f>IF(ISBLANK(Vaccines!C42),"",Vaccines!C42)</f>
        <v/>
      </c>
      <c r="D41" s="70" t="str">
        <f>IF(ISBLANK(Vaccines!D42),"",Vaccines!D42)</f>
        <v/>
      </c>
      <c r="E41" s="100" t="str">
        <f>IF(ISBLANK(Vaccines!E42),"",Vaccines!E42)</f>
        <v/>
      </c>
      <c r="F41" s="93" t="str">
        <f>IF(ISBLANK(Vaccines!F42),"",Vaccines!F42)</f>
        <v/>
      </c>
      <c r="G41" s="103" t="str">
        <f>IF(ISBLANK(Vaccines!G42),"",Vaccines!G42)</f>
        <v/>
      </c>
      <c r="H41" s="93" t="str">
        <f>IF(ISBLANK(Vaccines!H42),"",Vaccines!H42)</f>
        <v/>
      </c>
      <c r="I41" s="93" t="str">
        <f>IF(ISBLANK(Vaccines!I42),"",Vaccines!I42)</f>
        <v/>
      </c>
      <c r="J41" s="93" t="str">
        <f>IF(ISBLANK(Vaccines!J42),"",Vaccines!J42)</f>
        <v/>
      </c>
      <c r="K41" s="94"/>
      <c r="L41" s="95"/>
      <c r="M41" s="44"/>
    </row>
    <row r="42" spans="2:13" ht="15" x14ac:dyDescent="0.4">
      <c r="B42" s="39"/>
      <c r="C42" s="71" t="str">
        <f>IF(ISBLANK(Vaccines!C43),"",Vaccines!C43)</f>
        <v/>
      </c>
      <c r="D42" s="70" t="str">
        <f>IF(ISBLANK(Vaccines!D43),"",Vaccines!D43)</f>
        <v/>
      </c>
      <c r="E42" s="100" t="str">
        <f>IF(ISBLANK(Vaccines!E43),"",Vaccines!E43)</f>
        <v/>
      </c>
      <c r="F42" s="93" t="str">
        <f>IF(ISBLANK(Vaccines!F43),"",Vaccines!F43)</f>
        <v/>
      </c>
      <c r="G42" s="103" t="str">
        <f>IF(ISBLANK(Vaccines!G43),"",Vaccines!G43)</f>
        <v/>
      </c>
      <c r="H42" s="93" t="str">
        <f>IF(ISBLANK(Vaccines!H43),"",Vaccines!H43)</f>
        <v/>
      </c>
      <c r="I42" s="93" t="str">
        <f>IF(ISBLANK(Vaccines!I43),"",Vaccines!I43)</f>
        <v/>
      </c>
      <c r="J42" s="93" t="str">
        <f>IF(ISBLANK(Vaccines!J43),"",Vaccines!J43)</f>
        <v/>
      </c>
      <c r="K42" s="94"/>
      <c r="L42" s="95"/>
      <c r="M42" s="44"/>
    </row>
    <row r="43" spans="2:13" ht="15" x14ac:dyDescent="0.4">
      <c r="B43" s="39"/>
      <c r="C43" s="71" t="str">
        <f>IF(ISBLANK(Vaccines!C44),"",Vaccines!C44)</f>
        <v/>
      </c>
      <c r="D43" s="70" t="str">
        <f>IF(ISBLANK(Vaccines!D44),"",Vaccines!D44)</f>
        <v/>
      </c>
      <c r="E43" s="100" t="str">
        <f>IF(ISBLANK(Vaccines!E44),"",Vaccines!E44)</f>
        <v/>
      </c>
      <c r="F43" s="93" t="str">
        <f>IF(ISBLANK(Vaccines!F44),"",Vaccines!F44)</f>
        <v/>
      </c>
      <c r="G43" s="103" t="str">
        <f>IF(ISBLANK(Vaccines!G44),"",Vaccines!G44)</f>
        <v/>
      </c>
      <c r="H43" s="93" t="str">
        <f>IF(ISBLANK(Vaccines!H44),"",Vaccines!H44)</f>
        <v/>
      </c>
      <c r="I43" s="93" t="str">
        <f>IF(ISBLANK(Vaccines!I44),"",Vaccines!I44)</f>
        <v/>
      </c>
      <c r="J43" s="93" t="str">
        <f>IF(ISBLANK(Vaccines!J44),"",Vaccines!J44)</f>
        <v/>
      </c>
      <c r="K43" s="94"/>
      <c r="L43" s="95"/>
      <c r="M43" s="44"/>
    </row>
    <row r="44" spans="2:13" ht="15" x14ac:dyDescent="0.4">
      <c r="B44" s="39"/>
      <c r="C44" s="71" t="str">
        <f>IF(ISBLANK(Vaccines!C45),"",Vaccines!C45)</f>
        <v/>
      </c>
      <c r="D44" s="70" t="str">
        <f>IF(ISBLANK(Vaccines!D45),"",Vaccines!D45)</f>
        <v/>
      </c>
      <c r="E44" s="100" t="str">
        <f>IF(ISBLANK(Vaccines!E45),"",Vaccines!E45)</f>
        <v/>
      </c>
      <c r="F44" s="93" t="str">
        <f>IF(ISBLANK(Vaccines!F45),"",Vaccines!F45)</f>
        <v/>
      </c>
      <c r="G44" s="103" t="str">
        <f>IF(ISBLANK(Vaccines!G45),"",Vaccines!G45)</f>
        <v/>
      </c>
      <c r="H44" s="93" t="str">
        <f>IF(ISBLANK(Vaccines!H45),"",Vaccines!H45)</f>
        <v/>
      </c>
      <c r="I44" s="93" t="str">
        <f>IF(ISBLANK(Vaccines!I45),"",Vaccines!I45)</f>
        <v/>
      </c>
      <c r="J44" s="93" t="str">
        <f>IF(ISBLANK(Vaccines!J45),"",Vaccines!J45)</f>
        <v/>
      </c>
      <c r="K44" s="94"/>
      <c r="L44" s="95"/>
      <c r="M44" s="44"/>
    </row>
    <row r="45" spans="2:13" ht="15" x14ac:dyDescent="0.4">
      <c r="B45" s="39"/>
      <c r="C45" s="71" t="str">
        <f>IF(ISBLANK(Vaccines!C46),"",Vaccines!C46)</f>
        <v/>
      </c>
      <c r="D45" s="70" t="str">
        <f>IF(ISBLANK(Vaccines!D46),"",Vaccines!D46)</f>
        <v/>
      </c>
      <c r="E45" s="100" t="str">
        <f>IF(ISBLANK(Vaccines!E46),"",Vaccines!E46)</f>
        <v/>
      </c>
      <c r="F45" s="93" t="str">
        <f>IF(ISBLANK(Vaccines!F46),"",Vaccines!F46)</f>
        <v/>
      </c>
      <c r="G45" s="103" t="str">
        <f>IF(ISBLANK(Vaccines!G46),"",Vaccines!G46)</f>
        <v/>
      </c>
      <c r="H45" s="93" t="str">
        <f>IF(ISBLANK(Vaccines!H46),"",Vaccines!H46)</f>
        <v/>
      </c>
      <c r="I45" s="93" t="str">
        <f>IF(ISBLANK(Vaccines!I46),"",Vaccines!I46)</f>
        <v/>
      </c>
      <c r="J45" s="93" t="str">
        <f>IF(ISBLANK(Vaccines!J46),"",Vaccines!J46)</f>
        <v/>
      </c>
      <c r="K45" s="94"/>
      <c r="L45" s="95"/>
      <c r="M45" s="44"/>
    </row>
    <row r="46" spans="2:13" ht="15" x14ac:dyDescent="0.4">
      <c r="B46" s="39"/>
      <c r="C46" s="71" t="str">
        <f>IF(ISBLANK(Vaccines!C47),"",Vaccines!C47)</f>
        <v/>
      </c>
      <c r="D46" s="70" t="str">
        <f>IF(ISBLANK(Vaccines!D47),"",Vaccines!D47)</f>
        <v/>
      </c>
      <c r="E46" s="100" t="str">
        <f>IF(ISBLANK(Vaccines!E47),"",Vaccines!E47)</f>
        <v/>
      </c>
      <c r="F46" s="93" t="str">
        <f>IF(ISBLANK(Vaccines!F47),"",Vaccines!F47)</f>
        <v/>
      </c>
      <c r="G46" s="103" t="str">
        <f>IF(ISBLANK(Vaccines!G47),"",Vaccines!G47)</f>
        <v/>
      </c>
      <c r="H46" s="93" t="str">
        <f>IF(ISBLANK(Vaccines!H47),"",Vaccines!H47)</f>
        <v/>
      </c>
      <c r="I46" s="93" t="str">
        <f>IF(ISBLANK(Vaccines!I47),"",Vaccines!I47)</f>
        <v/>
      </c>
      <c r="J46" s="93" t="str">
        <f>IF(ISBLANK(Vaccines!J47),"",Vaccines!J47)</f>
        <v/>
      </c>
      <c r="K46" s="94"/>
      <c r="L46" s="95"/>
      <c r="M46" s="44"/>
    </row>
    <row r="47" spans="2:13" ht="15.45" thickBot="1" x14ac:dyDescent="0.45">
      <c r="B47" s="39"/>
      <c r="C47" s="69" t="str">
        <f>IF(ISBLANK(Vaccines!C48),"",Vaccines!C48)</f>
        <v/>
      </c>
      <c r="D47" s="68" t="str">
        <f>IF(ISBLANK(Vaccines!D48),"",Vaccines!D48)</f>
        <v/>
      </c>
      <c r="E47" s="101" t="str">
        <f>IF(ISBLANK(Vaccines!E48),"",Vaccines!E48)</f>
        <v/>
      </c>
      <c r="F47" s="96" t="str">
        <f>IF(ISBLANK(Vaccines!F48),"",Vaccines!F48)</f>
        <v/>
      </c>
      <c r="G47" s="104" t="str">
        <f>IF(ISBLANK(Vaccines!G48),"",Vaccines!G48)</f>
        <v/>
      </c>
      <c r="H47" s="96" t="str">
        <f>IF(ISBLANK(Vaccines!H48),"",Vaccines!H48)</f>
        <v/>
      </c>
      <c r="I47" s="96" t="str">
        <f>IF(ISBLANK(Vaccines!I48),"",Vaccines!I48)</f>
        <v/>
      </c>
      <c r="J47" s="96" t="str">
        <f>IF(ISBLANK(Vaccines!J48),"",Vaccines!J48)</f>
        <v/>
      </c>
      <c r="K47" s="97"/>
      <c r="L47" s="98"/>
      <c r="M47" s="44"/>
    </row>
    <row r="48" spans="2:13" ht="8.15" customHeight="1" thickBot="1" x14ac:dyDescent="0.45">
      <c r="B48" s="39"/>
      <c r="C48" s="61"/>
      <c r="D48" s="30"/>
      <c r="E48" s="80"/>
      <c r="F48" s="30"/>
      <c r="G48" s="85"/>
      <c r="H48" s="30"/>
      <c r="I48" s="30"/>
      <c r="J48" s="30"/>
      <c r="K48" s="30"/>
      <c r="L48" s="30"/>
      <c r="M48" s="44"/>
    </row>
    <row r="49" spans="2:13" ht="18" customHeight="1" x14ac:dyDescent="0.4">
      <c r="B49" s="39"/>
      <c r="C49" s="179" t="s">
        <v>22</v>
      </c>
      <c r="D49" s="180"/>
      <c r="E49" s="180"/>
      <c r="F49" s="181"/>
      <c r="G49" s="85"/>
      <c r="H49" s="30"/>
      <c r="I49" s="30"/>
      <c r="J49" s="30"/>
      <c r="K49" s="30"/>
      <c r="L49" s="30"/>
      <c r="M49" s="44"/>
    </row>
    <row r="50" spans="2:13" ht="8.15" customHeight="1" thickBot="1" x14ac:dyDescent="0.45">
      <c r="B50" s="39"/>
      <c r="C50" s="182"/>
      <c r="D50" s="183"/>
      <c r="E50" s="183"/>
      <c r="F50" s="184"/>
      <c r="G50" s="85"/>
      <c r="H50" s="30"/>
      <c r="I50" s="30"/>
      <c r="J50" s="30"/>
      <c r="K50" s="30"/>
      <c r="L50" s="30"/>
      <c r="M50" s="44"/>
    </row>
    <row r="51" spans="2:13" ht="8.15" customHeight="1" thickBot="1" x14ac:dyDescent="0.45">
      <c r="B51" s="40"/>
      <c r="C51" s="60"/>
      <c r="D51" s="31"/>
      <c r="E51" s="81"/>
      <c r="F51" s="31"/>
      <c r="G51" s="86"/>
      <c r="H51" s="31"/>
      <c r="I51" s="31"/>
      <c r="J51" s="31"/>
      <c r="K51" s="31"/>
      <c r="L51" s="31"/>
      <c r="M51" s="45"/>
    </row>
  </sheetData>
  <sheetProtection sheet="1" objects="1" scenarios="1"/>
  <mergeCells count="2">
    <mergeCell ref="C49:F50"/>
    <mergeCell ref="F4:H4"/>
  </mergeCells>
  <hyperlinks>
    <hyperlink ref="C49" location="'Incident SEA form'!A1" display="Click here to return to the main form" xr:uid="{64C8EDF6-0E07-4EE7-89B1-AF1DE8F6B9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5F8A78-E313-4D9D-B722-DF96F6CF3617}">
          <x14:formula1>
            <xm:f>'Pick Lists'!$G$2:$G$5</xm:f>
          </x14:formula1>
          <xm:sqref>K8:K47</xm:sqref>
        </x14:dataValidation>
        <x14:dataValidation type="list" allowBlank="1" showInputMessage="1" showErrorMessage="1" xr:uid="{60FEF734-EAE1-479C-A6C0-D3B04BF9235C}">
          <x14:formula1>
            <xm:f>'Pick Lists'!$F$2:$F$4</xm:f>
          </x14:formula1>
          <xm:sqref>L8:L47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CE656-37D1-457A-9964-D272D209DE33}">
  <dimension ref="A1:H35"/>
  <sheetViews>
    <sheetView workbookViewId="0">
      <selection activeCell="C28" sqref="C28"/>
    </sheetView>
  </sheetViews>
  <sheetFormatPr defaultRowHeight="14.6" x14ac:dyDescent="0.4"/>
  <cols>
    <col min="1" max="1" width="25" customWidth="1"/>
    <col min="2" max="3" width="31.69140625" customWidth="1"/>
    <col min="4" max="4" width="35.3046875" bestFit="1" customWidth="1"/>
    <col min="5" max="5" width="36.69140625" bestFit="1" customWidth="1"/>
    <col min="6" max="6" width="12.53515625" customWidth="1"/>
    <col min="7" max="7" width="16.15234375" bestFit="1" customWidth="1"/>
    <col min="8" max="8" width="30.3046875" customWidth="1"/>
  </cols>
  <sheetData>
    <row r="1" spans="1:8" x14ac:dyDescent="0.4">
      <c r="A1" s="1" t="s">
        <v>38</v>
      </c>
      <c r="B1" s="1" t="s">
        <v>39</v>
      </c>
      <c r="C1" s="1" t="s">
        <v>40</v>
      </c>
      <c r="D1" s="1" t="s">
        <v>26</v>
      </c>
      <c r="E1" s="1" t="s">
        <v>29</v>
      </c>
      <c r="G1" s="1" t="s">
        <v>36</v>
      </c>
      <c r="H1" s="1" t="s">
        <v>41</v>
      </c>
    </row>
    <row r="2" spans="1:8" x14ac:dyDescent="0.4">
      <c r="A2" s="1"/>
      <c r="B2" s="1"/>
      <c r="C2" s="1"/>
      <c r="E2" s="1"/>
    </row>
    <row r="3" spans="1:8" x14ac:dyDescent="0.4">
      <c r="A3" t="s">
        <v>42</v>
      </c>
      <c r="B3" t="s">
        <v>43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</row>
    <row r="4" spans="1:8" x14ac:dyDescent="0.4">
      <c r="A4" t="s">
        <v>50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  <c r="G4" t="s">
        <v>56</v>
      </c>
      <c r="H4" t="s">
        <v>170</v>
      </c>
    </row>
    <row r="5" spans="1:8" x14ac:dyDescent="0.4">
      <c r="A5" t="s">
        <v>58</v>
      </c>
      <c r="B5" t="s">
        <v>59</v>
      </c>
      <c r="C5" t="s">
        <v>60</v>
      </c>
      <c r="D5" t="s">
        <v>61</v>
      </c>
      <c r="G5" t="s">
        <v>62</v>
      </c>
      <c r="H5" t="s">
        <v>57</v>
      </c>
    </row>
    <row r="6" spans="1:8" x14ac:dyDescent="0.4">
      <c r="A6" t="s">
        <v>64</v>
      </c>
      <c r="B6" t="s">
        <v>65</v>
      </c>
      <c r="C6" t="s">
        <v>66</v>
      </c>
      <c r="D6" t="s">
        <v>67</v>
      </c>
      <c r="H6" t="s">
        <v>63</v>
      </c>
    </row>
    <row r="7" spans="1:8" x14ac:dyDescent="0.4">
      <c r="A7" t="s">
        <v>69</v>
      </c>
      <c r="B7" t="s">
        <v>70</v>
      </c>
      <c r="C7" t="s">
        <v>71</v>
      </c>
      <c r="D7" t="s">
        <v>72</v>
      </c>
      <c r="H7" t="s">
        <v>68</v>
      </c>
    </row>
    <row r="8" spans="1:8" x14ac:dyDescent="0.4">
      <c r="A8" t="s">
        <v>74</v>
      </c>
      <c r="C8" t="s">
        <v>75</v>
      </c>
      <c r="D8" t="s">
        <v>76</v>
      </c>
      <c r="H8" t="s">
        <v>73</v>
      </c>
    </row>
    <row r="9" spans="1:8" x14ac:dyDescent="0.4">
      <c r="A9" t="s">
        <v>78</v>
      </c>
      <c r="C9" t="s">
        <v>79</v>
      </c>
      <c r="D9" t="s">
        <v>80</v>
      </c>
      <c r="H9" t="s">
        <v>77</v>
      </c>
    </row>
    <row r="10" spans="1:8" x14ac:dyDescent="0.4">
      <c r="A10" t="s">
        <v>82</v>
      </c>
      <c r="C10" t="s">
        <v>83</v>
      </c>
      <c r="D10" t="s">
        <v>84</v>
      </c>
      <c r="H10" t="s">
        <v>81</v>
      </c>
    </row>
    <row r="11" spans="1:8" x14ac:dyDescent="0.4">
      <c r="C11" t="s">
        <v>86</v>
      </c>
      <c r="D11" t="s">
        <v>87</v>
      </c>
      <c r="H11" t="s">
        <v>85</v>
      </c>
    </row>
    <row r="12" spans="1:8" x14ac:dyDescent="0.4">
      <c r="D12" t="s">
        <v>89</v>
      </c>
      <c r="H12" t="s">
        <v>88</v>
      </c>
    </row>
    <row r="13" spans="1:8" x14ac:dyDescent="0.4">
      <c r="D13" t="s">
        <v>91</v>
      </c>
      <c r="H13" t="s">
        <v>90</v>
      </c>
    </row>
    <row r="14" spans="1:8" x14ac:dyDescent="0.4">
      <c r="D14" t="s">
        <v>93</v>
      </c>
      <c r="H14" t="s">
        <v>92</v>
      </c>
    </row>
    <row r="15" spans="1:8" x14ac:dyDescent="0.4">
      <c r="D15" t="s">
        <v>95</v>
      </c>
      <c r="H15" t="s">
        <v>94</v>
      </c>
    </row>
    <row r="16" spans="1:8" x14ac:dyDescent="0.4">
      <c r="H16" t="s">
        <v>96</v>
      </c>
    </row>
    <row r="17" spans="8:8" x14ac:dyDescent="0.4">
      <c r="H17" t="s">
        <v>97</v>
      </c>
    </row>
    <row r="18" spans="8:8" x14ac:dyDescent="0.4">
      <c r="H18" t="s">
        <v>98</v>
      </c>
    </row>
    <row r="19" spans="8:8" x14ac:dyDescent="0.4">
      <c r="H19" t="s">
        <v>99</v>
      </c>
    </row>
    <row r="20" spans="8:8" x14ac:dyDescent="0.4">
      <c r="H20" t="s">
        <v>100</v>
      </c>
    </row>
    <row r="21" spans="8:8" x14ac:dyDescent="0.4">
      <c r="H21" t="s">
        <v>101</v>
      </c>
    </row>
    <row r="22" spans="8:8" x14ac:dyDescent="0.4">
      <c r="H22" t="s">
        <v>102</v>
      </c>
    </row>
    <row r="23" spans="8:8" x14ac:dyDescent="0.4">
      <c r="H23" t="s">
        <v>103</v>
      </c>
    </row>
    <row r="24" spans="8:8" x14ac:dyDescent="0.4">
      <c r="H24" t="s">
        <v>104</v>
      </c>
    </row>
    <row r="25" spans="8:8" x14ac:dyDescent="0.4">
      <c r="H25" t="s">
        <v>105</v>
      </c>
    </row>
    <row r="26" spans="8:8" x14ac:dyDescent="0.4">
      <c r="H26" t="s">
        <v>106</v>
      </c>
    </row>
    <row r="27" spans="8:8" x14ac:dyDescent="0.4">
      <c r="H27" t="s">
        <v>107</v>
      </c>
    </row>
    <row r="28" spans="8:8" x14ac:dyDescent="0.4">
      <c r="H28" t="s">
        <v>108</v>
      </c>
    </row>
    <row r="29" spans="8:8" x14ac:dyDescent="0.4">
      <c r="H29" t="s">
        <v>109</v>
      </c>
    </row>
    <row r="30" spans="8:8" x14ac:dyDescent="0.4">
      <c r="H30" t="s">
        <v>110</v>
      </c>
    </row>
    <row r="31" spans="8:8" x14ac:dyDescent="0.4">
      <c r="H31" t="s">
        <v>111</v>
      </c>
    </row>
    <row r="32" spans="8:8" x14ac:dyDescent="0.4">
      <c r="H32" t="s">
        <v>112</v>
      </c>
    </row>
    <row r="33" spans="8:8" x14ac:dyDescent="0.4">
      <c r="H33" t="s">
        <v>113</v>
      </c>
    </row>
    <row r="34" spans="8:8" x14ac:dyDescent="0.4">
      <c r="H34" t="s">
        <v>114</v>
      </c>
    </row>
    <row r="35" spans="8:8" x14ac:dyDescent="0.4">
      <c r="H35" t="s">
        <v>115</v>
      </c>
    </row>
  </sheetData>
  <sheetProtection sheet="1" objects="1" scenarios="1"/>
  <sortState xmlns:xlrd2="http://schemas.microsoft.com/office/spreadsheetml/2017/richdata2" ref="C3:C11">
    <sortCondition ref="C3:C11"/>
  </sortState>
  <dataValidations count="3">
    <dataValidation allowBlank="1" showInputMessage="1" showErrorMessage="1" prompt="Moderna" sqref="H33:H34" xr:uid="{9F9B56B0-D4EA-4155-BE0D-3139D2919B2F}"/>
    <dataValidation allowBlank="1" showInputMessage="1" showErrorMessage="1" prompt="Sanofi" sqref="H35" xr:uid="{FA38B5F3-BB45-4A4F-8DA1-C0C12AE243CF}"/>
    <dataValidation allowBlank="1" showInputMessage="1" showErrorMessage="1" prompt="Pfizer" sqref="H29:H32" xr:uid="{43DC8639-C880-412C-BE25-1C6485A36B64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3698-7929-4152-A255-EBF5FED57362}">
  <dimension ref="A1:E28"/>
  <sheetViews>
    <sheetView showGridLines="0" workbookViewId="0">
      <selection activeCell="D12" sqref="D12"/>
    </sheetView>
  </sheetViews>
  <sheetFormatPr defaultColWidth="8.69140625" defaultRowHeight="14.6" x14ac:dyDescent="0.4"/>
  <cols>
    <col min="1" max="1" width="40.15234375" style="50" customWidth="1"/>
    <col min="2" max="2" width="44.3046875" style="50" customWidth="1"/>
    <col min="3" max="3" width="46.84375" style="53" customWidth="1"/>
    <col min="4" max="5" width="41.53515625" style="50" customWidth="1"/>
    <col min="6" max="16384" width="8.69140625" style="50"/>
  </cols>
  <sheetData>
    <row r="1" spans="1:5" s="48" customFormat="1" x14ac:dyDescent="0.4">
      <c r="A1" s="46" t="s">
        <v>43</v>
      </c>
      <c r="B1" s="46" t="s">
        <v>51</v>
      </c>
      <c r="C1" s="47" t="s">
        <v>65</v>
      </c>
      <c r="D1" s="46" t="s">
        <v>59</v>
      </c>
      <c r="E1" s="46" t="s">
        <v>70</v>
      </c>
    </row>
    <row r="2" spans="1:5" ht="42.45" x14ac:dyDescent="0.4">
      <c r="A2" s="49" t="s">
        <v>116</v>
      </c>
      <c r="B2" s="49" t="s">
        <v>117</v>
      </c>
      <c r="C2" s="12" t="s">
        <v>118</v>
      </c>
      <c r="D2" s="12" t="s">
        <v>119</v>
      </c>
      <c r="E2" s="49" t="s">
        <v>116</v>
      </c>
    </row>
    <row r="3" spans="1:5" ht="42.45" x14ac:dyDescent="0.4">
      <c r="A3" s="49" t="s">
        <v>120</v>
      </c>
      <c r="B3" s="49" t="s">
        <v>121</v>
      </c>
      <c r="C3" s="12" t="s">
        <v>122</v>
      </c>
      <c r="D3" s="49" t="s">
        <v>123</v>
      </c>
      <c r="E3" s="49" t="s">
        <v>124</v>
      </c>
    </row>
    <row r="4" spans="1:5" ht="28.3" x14ac:dyDescent="0.4">
      <c r="A4" s="49" t="s">
        <v>124</v>
      </c>
      <c r="B4" s="49" t="s">
        <v>125</v>
      </c>
      <c r="C4" s="12" t="s">
        <v>126</v>
      </c>
      <c r="D4" s="49" t="s">
        <v>127</v>
      </c>
      <c r="E4" s="49" t="s">
        <v>128</v>
      </c>
    </row>
    <row r="5" spans="1:5" ht="28.3" x14ac:dyDescent="0.4">
      <c r="A5" s="49" t="s">
        <v>128</v>
      </c>
      <c r="B5" s="51" t="s">
        <v>124</v>
      </c>
      <c r="C5" s="49" t="s">
        <v>129</v>
      </c>
      <c r="D5" s="49" t="s">
        <v>124</v>
      </c>
      <c r="E5" s="49" t="s">
        <v>130</v>
      </c>
    </row>
    <row r="6" spans="1:5" ht="70.75" x14ac:dyDescent="0.4">
      <c r="A6" s="49" t="s">
        <v>130</v>
      </c>
      <c r="B6" s="49" t="s">
        <v>131</v>
      </c>
      <c r="C6" s="49" t="s">
        <v>132</v>
      </c>
      <c r="D6" s="49" t="s">
        <v>131</v>
      </c>
      <c r="E6" s="49" t="s">
        <v>131</v>
      </c>
    </row>
    <row r="7" spans="1:5" ht="56.6" x14ac:dyDescent="0.4">
      <c r="A7" s="49" t="s">
        <v>131</v>
      </c>
      <c r="B7" s="49" t="s">
        <v>133</v>
      </c>
      <c r="C7" s="12" t="s">
        <v>134</v>
      </c>
      <c r="D7" s="49" t="s">
        <v>133</v>
      </c>
      <c r="E7" s="49" t="s">
        <v>133</v>
      </c>
    </row>
    <row r="8" spans="1:5" ht="28.3" x14ac:dyDescent="0.4">
      <c r="A8" s="49" t="s">
        <v>135</v>
      </c>
      <c r="B8" s="49" t="s">
        <v>136</v>
      </c>
      <c r="C8" s="12" t="s">
        <v>137</v>
      </c>
      <c r="D8" s="49" t="s">
        <v>136</v>
      </c>
      <c r="E8" s="49" t="s">
        <v>138</v>
      </c>
    </row>
    <row r="9" spans="1:5" ht="28.3" x14ac:dyDescent="0.4">
      <c r="A9" s="49" t="s">
        <v>138</v>
      </c>
      <c r="B9" s="49" t="s">
        <v>127</v>
      </c>
      <c r="C9" s="12" t="s">
        <v>139</v>
      </c>
      <c r="D9" s="49" t="s">
        <v>140</v>
      </c>
      <c r="E9" s="49" t="s">
        <v>136</v>
      </c>
    </row>
    <row r="10" spans="1:5" ht="42.45" x14ac:dyDescent="0.4">
      <c r="A10" s="49" t="s">
        <v>136</v>
      </c>
      <c r="B10" s="49" t="s">
        <v>141</v>
      </c>
      <c r="C10" s="12" t="s">
        <v>142</v>
      </c>
      <c r="D10" s="49" t="s">
        <v>143</v>
      </c>
      <c r="E10" s="49" t="s">
        <v>127</v>
      </c>
    </row>
    <row r="11" spans="1:5" ht="28.3" x14ac:dyDescent="0.4">
      <c r="A11" s="49" t="s">
        <v>127</v>
      </c>
      <c r="B11" s="49" t="s">
        <v>144</v>
      </c>
      <c r="C11" s="12" t="s">
        <v>145</v>
      </c>
      <c r="D11" s="49" t="s">
        <v>146</v>
      </c>
      <c r="E11" s="49" t="s">
        <v>141</v>
      </c>
    </row>
    <row r="12" spans="1:5" ht="42.45" x14ac:dyDescent="0.4">
      <c r="A12" s="49" t="s">
        <v>141</v>
      </c>
      <c r="B12" s="49" t="s">
        <v>147</v>
      </c>
      <c r="C12" s="12" t="s">
        <v>148</v>
      </c>
      <c r="D12" s="49" t="s">
        <v>141</v>
      </c>
      <c r="E12" s="49" t="s">
        <v>149</v>
      </c>
    </row>
    <row r="13" spans="1:5" ht="28.3" x14ac:dyDescent="0.4">
      <c r="A13" s="49" t="s">
        <v>144</v>
      </c>
      <c r="B13" s="49" t="s">
        <v>150</v>
      </c>
      <c r="C13" s="49" t="s">
        <v>133</v>
      </c>
      <c r="D13" s="49" t="s">
        <v>149</v>
      </c>
      <c r="E13" s="49" t="s">
        <v>147</v>
      </c>
    </row>
    <row r="14" spans="1:5" ht="42.45" x14ac:dyDescent="0.4">
      <c r="A14" s="49" t="s">
        <v>147</v>
      </c>
      <c r="B14" s="49"/>
      <c r="C14" s="12" t="s">
        <v>151</v>
      </c>
      <c r="D14" s="49" t="s">
        <v>147</v>
      </c>
      <c r="E14" s="49" t="s">
        <v>150</v>
      </c>
    </row>
    <row r="15" spans="1:5" ht="42.45" x14ac:dyDescent="0.4">
      <c r="A15" s="49" t="s">
        <v>150</v>
      </c>
      <c r="B15" s="51"/>
      <c r="C15" s="12" t="s">
        <v>152</v>
      </c>
      <c r="D15" s="49" t="s">
        <v>150</v>
      </c>
      <c r="E15" s="51"/>
    </row>
    <row r="16" spans="1:5" ht="56.6" x14ac:dyDescent="0.4">
      <c r="A16" s="49"/>
      <c r="B16" s="51"/>
      <c r="C16" s="12" t="s">
        <v>153</v>
      </c>
      <c r="D16" s="51"/>
      <c r="E16" s="51"/>
    </row>
    <row r="17" spans="1:5" ht="56.6" x14ac:dyDescent="0.4">
      <c r="A17" s="51"/>
      <c r="B17" s="51"/>
      <c r="C17" s="12" t="s">
        <v>154</v>
      </c>
      <c r="D17" s="51"/>
      <c r="E17" s="51"/>
    </row>
    <row r="18" spans="1:5" ht="28.3" x14ac:dyDescent="0.4">
      <c r="A18" s="51"/>
      <c r="B18" s="51"/>
      <c r="C18" s="12" t="s">
        <v>155</v>
      </c>
      <c r="D18" s="51"/>
      <c r="E18" s="51"/>
    </row>
    <row r="19" spans="1:5" x14ac:dyDescent="0.4">
      <c r="A19" s="51"/>
      <c r="B19" s="51"/>
      <c r="C19" s="12" t="s">
        <v>156</v>
      </c>
      <c r="D19" s="51"/>
      <c r="E19" s="51"/>
    </row>
    <row r="20" spans="1:5" x14ac:dyDescent="0.4">
      <c r="A20" s="51"/>
      <c r="B20" s="51"/>
      <c r="C20" s="12" t="s">
        <v>157</v>
      </c>
      <c r="D20" s="51"/>
      <c r="E20" s="51"/>
    </row>
    <row r="21" spans="1:5" x14ac:dyDescent="0.4">
      <c r="A21" s="51"/>
      <c r="B21" s="51"/>
      <c r="C21" s="12" t="s">
        <v>158</v>
      </c>
      <c r="D21" s="51"/>
      <c r="E21" s="51"/>
    </row>
    <row r="22" spans="1:5" ht="28.3" x14ac:dyDescent="0.4">
      <c r="A22" s="51"/>
      <c r="B22" s="51"/>
      <c r="C22" s="12" t="s">
        <v>159</v>
      </c>
      <c r="D22" s="51"/>
      <c r="E22" s="51"/>
    </row>
    <row r="23" spans="1:5" x14ac:dyDescent="0.4">
      <c r="A23" s="51"/>
      <c r="B23" s="51"/>
      <c r="C23" s="12" t="s">
        <v>160</v>
      </c>
      <c r="D23" s="51"/>
      <c r="E23" s="51"/>
    </row>
    <row r="24" spans="1:5" ht="42.45" x14ac:dyDescent="0.4">
      <c r="A24" s="51"/>
      <c r="B24" s="51"/>
      <c r="C24" s="12" t="s">
        <v>161</v>
      </c>
      <c r="D24" s="51"/>
      <c r="E24" s="51"/>
    </row>
    <row r="25" spans="1:5" ht="28.3" x14ac:dyDescent="0.4">
      <c r="A25" s="52"/>
      <c r="B25" s="51"/>
      <c r="C25" s="12" t="s">
        <v>162</v>
      </c>
      <c r="D25" s="51"/>
      <c r="E25" s="51"/>
    </row>
    <row r="26" spans="1:5" x14ac:dyDescent="0.4">
      <c r="A26" s="52"/>
      <c r="B26" s="52"/>
      <c r="C26" s="12" t="s">
        <v>163</v>
      </c>
      <c r="D26" s="52"/>
      <c r="E26" s="52"/>
    </row>
    <row r="27" spans="1:5" x14ac:dyDescent="0.4">
      <c r="A27" s="58"/>
      <c r="B27" s="58"/>
      <c r="C27" s="59" t="s">
        <v>164</v>
      </c>
      <c r="D27" s="58"/>
      <c r="E27" s="58"/>
    </row>
    <row r="28" spans="1:5" x14ac:dyDescent="0.4">
      <c r="A28" s="56"/>
      <c r="B28" s="56"/>
      <c r="C28" s="57" t="s">
        <v>150</v>
      </c>
      <c r="D28" s="56"/>
      <c r="E28" s="56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MediaLengthInSeconds xmlns="9d0d216f-8de4-45aa-97bf-4c4aa1ce4cfe" xsi:nil="true"/>
    <DateandTime xmlns="9d0d216f-8de4-45aa-97bf-4c4aa1ce4cfe" xsi:nil="true"/>
    <Review_x0020_Date xmlns="9d0d216f-8de4-45aa-97bf-4c4aa1ce4cfe" xsi:nil="true"/>
    <TaxCatchAll xmlns="cccaf3ac-2de9-44d4-aa31-54302fceb5f7" xsi:nil="true"/>
    <lcf76f155ced4ddcb4097134ff3c332f xmlns="9d0d216f-8de4-45aa-97bf-4c4aa1ce4cf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4AFED5D119418258B28D71FF7195" ma:contentTypeVersion="74" ma:contentTypeDescription="Create a new document." ma:contentTypeScope="" ma:versionID="0df90697a532436c9449d3c04460af8a">
  <xsd:schema xmlns:xsd="http://www.w3.org/2001/XMLSchema" xmlns:xs="http://www.w3.org/2001/XMLSchema" xmlns:p="http://schemas.microsoft.com/office/2006/metadata/properties" xmlns:ns1="http://schemas.microsoft.com/sharepoint/v3" xmlns:ns2="b41187d2-c3e6-442b-9fdb-7907952f5bed" xmlns:ns3="9d0d216f-8de4-45aa-97bf-4c4aa1ce4cfe" xmlns:ns4="cccaf3ac-2de9-44d4-aa31-54302fceb5f7" targetNamespace="http://schemas.microsoft.com/office/2006/metadata/properties" ma:root="true" ma:fieldsID="a991debb2bb12bb29f3f7bcff724756b" ns1:_="" ns2:_="" ns3:_="" ns4:_="">
    <xsd:import namespace="http://schemas.microsoft.com/sharepoint/v3"/>
    <xsd:import namespace="b41187d2-c3e6-442b-9fdb-7907952f5bed"/>
    <xsd:import namespace="9d0d216f-8de4-45aa-97bf-4c4aa1ce4cfe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DateandTime" minOccurs="0"/>
                <xsd:element ref="ns3:Review_x0020_Date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87d2-c3e6-442b-9fdb-7907952f5b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d216f-8de4-45aa-97bf-4c4aa1ce4cf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DateandTime" ma:index="13" nillable="true" ma:displayName="Date and Time" ma:format="DateTime" ma:internalName="DateandTime">
      <xsd:simpleType>
        <xsd:restriction base="dms:DateTime"/>
      </xsd:simpleType>
    </xsd:element>
    <xsd:element name="Review_x0020_Date" ma:index="14" nillable="true" ma:displayName="Review date" ma:indexed="true" ma:internalName="Review_x0020_Dat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18b1e65c-b3a1-4f81-b473-d641a903dc4d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77FC27-20F7-47BE-BE2F-9681DC4DF69D}">
  <ds:schemaRefs>
    <ds:schemaRef ds:uri="9d0d216f-8de4-45aa-97bf-4c4aa1ce4cfe"/>
    <ds:schemaRef ds:uri="b41187d2-c3e6-442b-9fdb-7907952f5bed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cccaf3ac-2de9-44d4-aa31-54302fceb5f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FE6236-201E-4FA7-A615-8690775E0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41187d2-c3e6-442b-9fdb-7907952f5bed"/>
    <ds:schemaRef ds:uri="9d0d216f-8de4-45aa-97bf-4c4aa1ce4cfe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DA764D-208A-4577-BF1C-F2F88C85B1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Incident SEA Form</vt:lpstr>
      <vt:lpstr>Vaccines</vt:lpstr>
      <vt:lpstr>INTERNAL USE</vt:lpstr>
      <vt:lpstr>Pick Lists</vt:lpstr>
      <vt:lpstr>Incident Specific Qs</vt:lpstr>
      <vt:lpstr>type_of_error</vt:lpstr>
    </vt:vector>
  </TitlesOfParts>
  <Manager/>
  <Company>IMS3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ian.harding@nhs.net</dc:creator>
  <cp:keywords/>
  <dc:description/>
  <cp:lastModifiedBy>Joy Rickard</cp:lastModifiedBy>
  <cp:revision/>
  <cp:lastPrinted>2024-01-18T14:23:53Z</cp:lastPrinted>
  <dcterms:created xsi:type="dcterms:W3CDTF">2015-04-10T08:26:16Z</dcterms:created>
  <dcterms:modified xsi:type="dcterms:W3CDTF">2024-03-04T10:25:26Z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0x0101003B5E4AFED5D119418258B28D71FF7195</vt:lpwstr>
  </property>
  <property fmtid="{D5CDD505-2E9C-101B-9397-08002B2CF9AE}" pid="3" name="_ShortcutWebId">
    <vt:lpwstr/>
  </property>
  <property fmtid="{D5CDD505-2E9C-101B-9397-08002B2CF9AE}" pid="4" name="_ShortcutUniqueId">
    <vt:lpwstr/>
  </property>
  <property fmtid="{D5CDD505-2E9C-101B-9397-08002B2CF9AE}" pid="5" name="_ShortcutSiteId">
    <vt:lpwstr/>
  </property>
  <property fmtid="{D5CDD505-2E9C-101B-9397-08002B2CF9AE}" pid="6" name="_ShortcutUrl">
    <vt:lpwstr/>
  </property>
  <property fmtid="{D5CDD505-2E9C-101B-9397-08002B2CF9AE}" pid="7" name="_ExtendedDescription">
    <vt:lpwstr/>
  </property>
  <property fmtid="{D5CDD505-2E9C-101B-9397-08002B2CF9AE}" pid="8" name="MediaServiceImageTags">
    <vt:lpwstr/>
  </property>
</Properties>
</file>