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hs.sharepoint.com/sites/SW1/swc/ph/Restricted document/Core Services/ICARS/Resources/Incident Management Resources/"/>
    </mc:Choice>
  </mc:AlternateContent>
  <xr:revisionPtr revIDLastSave="922" documentId="8_{EEA76D06-6C90-46BC-9B4C-D44D0C5DB4CD}" xr6:coauthVersionLast="47" xr6:coauthVersionMax="47" xr10:uidLastSave="{3BE193E0-D5C8-487D-850B-4EEA8C7E15FD}"/>
  <bookViews>
    <workbookView xWindow="33720" yWindow="-120" windowWidth="29040" windowHeight="15720" tabRatio="738" xr2:uid="{00000000-000D-0000-FFFF-FFFF00000000}"/>
  </bookViews>
  <sheets>
    <sheet name="Incident SEA Form" sheetId="1" r:id="rId1"/>
    <sheet name="Vaccines " sheetId="18" r:id="rId2"/>
    <sheet name="INTERNAL USE" sheetId="16" state="hidden" r:id="rId3"/>
    <sheet name="Pick Lists" sheetId="10" state="hidden" r:id="rId4"/>
    <sheet name="Incident Specific Qs" sheetId="12" state="hidden" r:id="rId5"/>
  </sheets>
  <definedNames>
    <definedName name="_xlnm._FilterDatabase" localSheetId="1">'Vaccines '!$C$8:$L$48</definedName>
    <definedName name="CHILD" localSheetId="2">#REF!</definedName>
    <definedName name="CHILD" localSheetId="1">'Vaccines '!#REF!</definedName>
    <definedName name="CHILD">#REF!</definedName>
    <definedName name="CHILDFLU" localSheetId="2">#REF!</definedName>
    <definedName name="CHILDFLU" localSheetId="1">'Vaccines '!#REF!</definedName>
    <definedName name="CHILDFLU">#REF!</definedName>
    <definedName name="Copntract_type" localSheetId="2">#REF!</definedName>
    <definedName name="Copntract_type" localSheetId="1">'Vaccines '!#REF!</definedName>
    <definedName name="Copntract_type">#REF!</definedName>
    <definedName name="type_of_error">'Pick Lists'!$C$3:$C$11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6" l="1"/>
  <c r="K9" i="16"/>
  <c r="J10" i="16"/>
  <c r="K10" i="16"/>
  <c r="J11" i="16"/>
  <c r="K11" i="16"/>
  <c r="J12" i="16"/>
  <c r="K12" i="16"/>
  <c r="J13" i="16"/>
  <c r="K13" i="16"/>
  <c r="J14" i="16"/>
  <c r="K14" i="16"/>
  <c r="J15" i="16"/>
  <c r="K15" i="16"/>
  <c r="J16" i="16"/>
  <c r="K16" i="16"/>
  <c r="J17" i="16"/>
  <c r="K17" i="16"/>
  <c r="J18" i="16"/>
  <c r="K18" i="16"/>
  <c r="J19" i="16"/>
  <c r="K19" i="16"/>
  <c r="J20" i="16"/>
  <c r="K20" i="16"/>
  <c r="J21" i="16"/>
  <c r="K21" i="16"/>
  <c r="J22" i="16"/>
  <c r="K22" i="16"/>
  <c r="J23" i="16"/>
  <c r="K23" i="16"/>
  <c r="J24" i="16"/>
  <c r="K24" i="16"/>
  <c r="J25" i="16"/>
  <c r="K25" i="16"/>
  <c r="J26" i="16"/>
  <c r="K26" i="16"/>
  <c r="J27" i="16"/>
  <c r="K27" i="16"/>
  <c r="J28" i="16"/>
  <c r="K28" i="16"/>
  <c r="J29" i="16"/>
  <c r="K29" i="16"/>
  <c r="J30" i="16"/>
  <c r="K30" i="16"/>
  <c r="J31" i="16"/>
  <c r="K31" i="16"/>
  <c r="J32" i="16"/>
  <c r="K32" i="16"/>
  <c r="J33" i="16"/>
  <c r="K33" i="16"/>
  <c r="J34" i="16"/>
  <c r="K34" i="16"/>
  <c r="J35" i="16"/>
  <c r="K35" i="16"/>
  <c r="J36" i="16"/>
  <c r="K36" i="16"/>
  <c r="J37" i="16"/>
  <c r="K37" i="16"/>
  <c r="J38" i="16"/>
  <c r="K38" i="16"/>
  <c r="J39" i="16"/>
  <c r="K39" i="16"/>
  <c r="J40" i="16"/>
  <c r="K40" i="16"/>
  <c r="J41" i="16"/>
  <c r="K41" i="16"/>
  <c r="J42" i="16"/>
  <c r="K42" i="16"/>
  <c r="J43" i="16"/>
  <c r="K43" i="16"/>
  <c r="J44" i="16"/>
  <c r="K44" i="16"/>
  <c r="J45" i="16"/>
  <c r="K45" i="16"/>
  <c r="J46" i="16"/>
  <c r="K46" i="16"/>
  <c r="J47" i="16"/>
  <c r="K47" i="16"/>
  <c r="J8" i="16"/>
  <c r="K8" i="16"/>
  <c r="D9" i="16"/>
  <c r="E9" i="16"/>
  <c r="F9" i="16"/>
  <c r="G9" i="16"/>
  <c r="H9" i="16"/>
  <c r="I9" i="16"/>
  <c r="D10" i="16"/>
  <c r="E10" i="16"/>
  <c r="F10" i="16"/>
  <c r="G10" i="16"/>
  <c r="H10" i="16"/>
  <c r="I10" i="16"/>
  <c r="D11" i="16"/>
  <c r="E11" i="16"/>
  <c r="F11" i="16"/>
  <c r="G11" i="16"/>
  <c r="H11" i="16"/>
  <c r="I11" i="16"/>
  <c r="D12" i="16"/>
  <c r="E12" i="16"/>
  <c r="F12" i="16"/>
  <c r="G12" i="16"/>
  <c r="H12" i="16"/>
  <c r="I12" i="16"/>
  <c r="D13" i="16"/>
  <c r="E13" i="16"/>
  <c r="F13" i="16"/>
  <c r="G13" i="16"/>
  <c r="H13" i="16"/>
  <c r="I13" i="16"/>
  <c r="D14" i="16"/>
  <c r="E14" i="16"/>
  <c r="F14" i="16"/>
  <c r="G14" i="16"/>
  <c r="H14" i="16"/>
  <c r="I14" i="16"/>
  <c r="D15" i="16"/>
  <c r="E15" i="16"/>
  <c r="F15" i="16"/>
  <c r="G15" i="16"/>
  <c r="H15" i="16"/>
  <c r="I15" i="16"/>
  <c r="D16" i="16"/>
  <c r="E16" i="16"/>
  <c r="F16" i="16"/>
  <c r="G16" i="16"/>
  <c r="H16" i="16"/>
  <c r="I16" i="16"/>
  <c r="D17" i="16"/>
  <c r="E17" i="16"/>
  <c r="F17" i="16"/>
  <c r="G17" i="16"/>
  <c r="H17" i="16"/>
  <c r="I17" i="16"/>
  <c r="D18" i="16"/>
  <c r="E18" i="16"/>
  <c r="F18" i="16"/>
  <c r="G18" i="16"/>
  <c r="H18" i="16"/>
  <c r="I18" i="16"/>
  <c r="D19" i="16"/>
  <c r="E19" i="16"/>
  <c r="F19" i="16"/>
  <c r="G19" i="16"/>
  <c r="H19" i="16"/>
  <c r="I19" i="16"/>
  <c r="D20" i="16"/>
  <c r="E20" i="16"/>
  <c r="F20" i="16"/>
  <c r="G20" i="16"/>
  <c r="H20" i="16"/>
  <c r="I20" i="16"/>
  <c r="D21" i="16"/>
  <c r="E21" i="16"/>
  <c r="F21" i="16"/>
  <c r="G21" i="16"/>
  <c r="H21" i="16"/>
  <c r="I21" i="16"/>
  <c r="D22" i="16"/>
  <c r="E22" i="16"/>
  <c r="F22" i="16"/>
  <c r="G22" i="16"/>
  <c r="H22" i="16"/>
  <c r="I22" i="16"/>
  <c r="D23" i="16"/>
  <c r="E23" i="16"/>
  <c r="F23" i="16"/>
  <c r="G23" i="16"/>
  <c r="H23" i="16"/>
  <c r="I23" i="16"/>
  <c r="D24" i="16"/>
  <c r="E24" i="16"/>
  <c r="F24" i="16"/>
  <c r="G24" i="16"/>
  <c r="H24" i="16"/>
  <c r="I24" i="16"/>
  <c r="D25" i="16"/>
  <c r="E25" i="16"/>
  <c r="F25" i="16"/>
  <c r="G25" i="16"/>
  <c r="H25" i="16"/>
  <c r="I25" i="16"/>
  <c r="D26" i="16"/>
  <c r="E26" i="16"/>
  <c r="F26" i="16"/>
  <c r="G26" i="16"/>
  <c r="H26" i="16"/>
  <c r="I26" i="16"/>
  <c r="D27" i="16"/>
  <c r="E27" i="16"/>
  <c r="F27" i="16"/>
  <c r="G27" i="16"/>
  <c r="H27" i="16"/>
  <c r="I27" i="16"/>
  <c r="D28" i="16"/>
  <c r="E28" i="16"/>
  <c r="F28" i="16"/>
  <c r="G28" i="16"/>
  <c r="H28" i="16"/>
  <c r="I28" i="16"/>
  <c r="D29" i="16"/>
  <c r="E29" i="16"/>
  <c r="F29" i="16"/>
  <c r="G29" i="16"/>
  <c r="H29" i="16"/>
  <c r="I29" i="16"/>
  <c r="D30" i="16"/>
  <c r="E30" i="16"/>
  <c r="F30" i="16"/>
  <c r="G30" i="16"/>
  <c r="H30" i="16"/>
  <c r="I30" i="16"/>
  <c r="D31" i="16"/>
  <c r="E31" i="16"/>
  <c r="F31" i="16"/>
  <c r="G31" i="16"/>
  <c r="H31" i="16"/>
  <c r="I31" i="16"/>
  <c r="D32" i="16"/>
  <c r="E32" i="16"/>
  <c r="F32" i="16"/>
  <c r="G32" i="16"/>
  <c r="H32" i="16"/>
  <c r="I32" i="16"/>
  <c r="D33" i="16"/>
  <c r="E33" i="16"/>
  <c r="F33" i="16"/>
  <c r="G33" i="16"/>
  <c r="H33" i="16"/>
  <c r="I33" i="16"/>
  <c r="D34" i="16"/>
  <c r="E34" i="16"/>
  <c r="F34" i="16"/>
  <c r="G34" i="16"/>
  <c r="H34" i="16"/>
  <c r="I34" i="16"/>
  <c r="D35" i="16"/>
  <c r="E35" i="16"/>
  <c r="F35" i="16"/>
  <c r="G35" i="16"/>
  <c r="H35" i="16"/>
  <c r="I35" i="16"/>
  <c r="D36" i="16"/>
  <c r="E36" i="16"/>
  <c r="F36" i="16"/>
  <c r="G36" i="16"/>
  <c r="H36" i="16"/>
  <c r="I36" i="16"/>
  <c r="D37" i="16"/>
  <c r="E37" i="16"/>
  <c r="F37" i="16"/>
  <c r="G37" i="16"/>
  <c r="H37" i="16"/>
  <c r="I37" i="16"/>
  <c r="D38" i="16"/>
  <c r="E38" i="16"/>
  <c r="F38" i="16"/>
  <c r="G38" i="16"/>
  <c r="H38" i="16"/>
  <c r="I38" i="16"/>
  <c r="D39" i="16"/>
  <c r="E39" i="16"/>
  <c r="F39" i="16"/>
  <c r="G39" i="16"/>
  <c r="H39" i="16"/>
  <c r="I39" i="16"/>
  <c r="D40" i="16"/>
  <c r="E40" i="16"/>
  <c r="F40" i="16"/>
  <c r="G40" i="16"/>
  <c r="H40" i="16"/>
  <c r="I40" i="16"/>
  <c r="D41" i="16"/>
  <c r="E41" i="16"/>
  <c r="F41" i="16"/>
  <c r="G41" i="16"/>
  <c r="H41" i="16"/>
  <c r="I41" i="16"/>
  <c r="D42" i="16"/>
  <c r="E42" i="16"/>
  <c r="F42" i="16"/>
  <c r="G42" i="16"/>
  <c r="H42" i="16"/>
  <c r="I42" i="16"/>
  <c r="D43" i="16"/>
  <c r="E43" i="16"/>
  <c r="F43" i="16"/>
  <c r="G43" i="16"/>
  <c r="H43" i="16"/>
  <c r="I43" i="16"/>
  <c r="D44" i="16"/>
  <c r="E44" i="16"/>
  <c r="F44" i="16"/>
  <c r="G44" i="16"/>
  <c r="H44" i="16"/>
  <c r="I44" i="16"/>
  <c r="D45" i="16"/>
  <c r="E45" i="16"/>
  <c r="F45" i="16"/>
  <c r="G45" i="16"/>
  <c r="H45" i="16"/>
  <c r="I45" i="16"/>
  <c r="D46" i="16"/>
  <c r="E46" i="16"/>
  <c r="F46" i="16"/>
  <c r="G46" i="16"/>
  <c r="H46" i="16"/>
  <c r="I46" i="16"/>
  <c r="D47" i="16"/>
  <c r="E47" i="16"/>
  <c r="F47" i="16"/>
  <c r="G47" i="16"/>
  <c r="H47" i="16"/>
  <c r="I47" i="16"/>
  <c r="E8" i="16"/>
  <c r="F8" i="16"/>
  <c r="G8" i="16"/>
  <c r="H8" i="16"/>
  <c r="I8" i="16"/>
  <c r="D8" i="16"/>
  <c r="C9" i="16"/>
  <c r="C10" i="16"/>
  <c r="C11" i="16"/>
  <c r="C12" i="16"/>
  <c r="C13" i="16"/>
  <c r="C14" i="16"/>
  <c r="C15" i="16"/>
  <c r="C16" i="16"/>
  <c r="C17" i="16"/>
  <c r="C18" i="16"/>
  <c r="C19" i="16"/>
  <c r="C20" i="16"/>
  <c r="C21" i="16"/>
  <c r="C22" i="16"/>
  <c r="C23" i="16"/>
  <c r="C24" i="16"/>
  <c r="C25" i="16"/>
  <c r="C26" i="16"/>
  <c r="C27" i="16"/>
  <c r="C28" i="16"/>
  <c r="C29" i="16"/>
  <c r="C30" i="16"/>
  <c r="C31" i="16"/>
  <c r="C32" i="16"/>
  <c r="C33" i="16"/>
  <c r="C34" i="16"/>
  <c r="C35" i="16"/>
  <c r="C36" i="16"/>
  <c r="C37" i="16"/>
  <c r="C38" i="16"/>
  <c r="C39" i="16"/>
  <c r="C40" i="16"/>
  <c r="C41" i="16"/>
  <c r="C42" i="16"/>
  <c r="C43" i="16"/>
  <c r="C44" i="16"/>
  <c r="C45" i="16"/>
  <c r="C46" i="16"/>
  <c r="C47" i="16"/>
  <c r="C8" i="16"/>
  <c r="D9" i="18"/>
  <c r="D10" i="18"/>
  <c r="D11" i="18"/>
  <c r="D12" i="18"/>
  <c r="D13" i="18"/>
  <c r="D14" i="18"/>
  <c r="D15" i="18"/>
  <c r="D16" i="18"/>
  <c r="D17" i="18"/>
  <c r="D18" i="18"/>
  <c r="D19" i="18"/>
  <c r="D20" i="18"/>
  <c r="D21" i="18"/>
  <c r="D22" i="18"/>
  <c r="D23" i="18"/>
  <c r="D24" i="18"/>
  <c r="D25" i="18"/>
  <c r="D26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41" i="18"/>
  <c r="D42" i="18"/>
  <c r="D43" i="18"/>
  <c r="D44" i="18"/>
  <c r="D45" i="18"/>
  <c r="D46" i="18"/>
  <c r="D47" i="18"/>
  <c r="D48" i="18"/>
  <c r="B22" i="1"/>
  <c r="B25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19" i="1"/>
  <c r="E18" i="1"/>
  <c r="B23" i="1"/>
</calcChain>
</file>

<file path=xl/sharedStrings.xml><?xml version="1.0" encoding="utf-8"?>
<sst xmlns="http://schemas.openxmlformats.org/spreadsheetml/2006/main" count="256" uniqueCount="190">
  <si>
    <t>South West Immunisation Clinical Advice and Response Service (ICARS)</t>
  </si>
  <si>
    <t>Return your completed form to:</t>
  </si>
  <si>
    <t xml:space="preserve">england.swicars@nhs.net </t>
  </si>
  <si>
    <t>Please note: ImmForm stock incidents should only be completed for vaccines that need to be disposed of, 
or have been lost/mislaid, and not for those vaccines still in fridges</t>
  </si>
  <si>
    <r>
      <rPr>
        <b/>
        <sz val="14"/>
        <color rgb="FFFF0000"/>
        <rFont val="Arial"/>
        <family val="2"/>
      </rPr>
      <t>*</t>
    </r>
    <r>
      <rPr>
        <b/>
        <sz val="14"/>
        <color theme="1"/>
        <rFont val="Arial"/>
        <family val="2"/>
      </rPr>
      <t xml:space="preserve"> Mandatory field</t>
    </r>
  </si>
  <si>
    <r>
      <t xml:space="preserve">Organisation/Practice Name: </t>
    </r>
    <r>
      <rPr>
        <b/>
        <sz val="12"/>
        <color rgb="FFFF0000"/>
        <rFont val="Arial"/>
        <family val="2"/>
      </rPr>
      <t>*</t>
    </r>
  </si>
  <si>
    <r>
      <t xml:space="preserve">ICB Area: </t>
    </r>
    <r>
      <rPr>
        <b/>
        <sz val="12"/>
        <color rgb="FFFF0000"/>
        <rFont val="Arial"/>
        <family val="2"/>
      </rPr>
      <t>*</t>
    </r>
  </si>
  <si>
    <r>
      <t xml:space="preserve">Name of Incident Lead: </t>
    </r>
    <r>
      <rPr>
        <b/>
        <sz val="12"/>
        <color rgb="FFFF0000"/>
        <rFont val="Arial"/>
        <family val="2"/>
      </rPr>
      <t>*</t>
    </r>
  </si>
  <si>
    <r>
      <t xml:space="preserve">Lead's Telephone: </t>
    </r>
    <r>
      <rPr>
        <b/>
        <sz val="12"/>
        <color rgb="FFFF0000"/>
        <rFont val="Arial"/>
        <family val="2"/>
      </rPr>
      <t>*</t>
    </r>
  </si>
  <si>
    <r>
      <t xml:space="preserve">Lead's Role: </t>
    </r>
    <r>
      <rPr>
        <b/>
        <sz val="12"/>
        <color rgb="FFFF0000"/>
        <rFont val="Arial"/>
        <family val="2"/>
      </rPr>
      <t>*</t>
    </r>
  </si>
  <si>
    <r>
      <t xml:space="preserve">Lead's E-mail: </t>
    </r>
    <r>
      <rPr>
        <b/>
        <sz val="12"/>
        <color rgb="FFFF0000"/>
        <rFont val="Arial"/>
        <family val="2"/>
      </rPr>
      <t>*</t>
    </r>
  </si>
  <si>
    <t>Name of Reporter (if different):</t>
  </si>
  <si>
    <t>Reporter's Telephone:</t>
  </si>
  <si>
    <t>Reporter's Role:</t>
  </si>
  <si>
    <t>Reporter's E-mail:</t>
  </si>
  <si>
    <r>
      <t xml:space="preserve">Date of Incident: </t>
    </r>
    <r>
      <rPr>
        <b/>
        <sz val="12"/>
        <color rgb="FFFF0000"/>
        <rFont val="Arial"/>
        <family val="2"/>
      </rPr>
      <t>*</t>
    </r>
  </si>
  <si>
    <t>Time of Incident (if known):</t>
  </si>
  <si>
    <t>Location of Incident:</t>
  </si>
  <si>
    <r>
      <t xml:space="preserve">Type of Incident: </t>
    </r>
    <r>
      <rPr>
        <b/>
        <sz val="12"/>
        <color rgb="FFFF0000"/>
        <rFont val="Arial"/>
        <family val="2"/>
      </rPr>
      <t>*</t>
    </r>
  </si>
  <si>
    <t>Vaccine administration error</t>
  </si>
  <si>
    <t>Any other incidents reported to ICARS in the last 6 months?</t>
  </si>
  <si>
    <r>
      <t xml:space="preserve">Description of Incident: </t>
    </r>
    <r>
      <rPr>
        <b/>
        <sz val="12"/>
        <color rgb="FFFF0000"/>
        <rFont val="Arial"/>
        <family val="2"/>
      </rPr>
      <t xml:space="preserve">*
</t>
    </r>
    <r>
      <rPr>
        <i/>
        <sz val="11"/>
        <rFont val="Arial"/>
        <family val="2"/>
      </rPr>
      <t>Please do not include any personal identifiable data (PID)</t>
    </r>
  </si>
  <si>
    <t>Question</t>
  </si>
  <si>
    <r>
      <t xml:space="preserve">Answer 
</t>
    </r>
    <r>
      <rPr>
        <i/>
        <sz val="11"/>
        <color theme="1"/>
        <rFont val="Arial"/>
        <family val="2"/>
      </rPr>
      <t>Please do not include any personal identifiable data (PID)</t>
    </r>
  </si>
  <si>
    <r>
      <rPr>
        <b/>
        <sz val="14"/>
        <color rgb="FFFF0000"/>
        <rFont val="Arial"/>
        <family val="2"/>
      </rPr>
      <t>Quarantined vaccines:</t>
    </r>
    <r>
      <rPr>
        <b/>
        <sz val="14"/>
        <rFont val="Arial"/>
        <family val="2"/>
      </rPr>
      <t xml:space="preserve"> </t>
    </r>
  </si>
  <si>
    <r>
      <t xml:space="preserve">please complete the table below as fully as possible - </t>
    </r>
    <r>
      <rPr>
        <b/>
        <sz val="14"/>
        <color rgb="FFFF0000"/>
        <rFont val="Arial"/>
        <family val="2"/>
      </rPr>
      <t>DO NOT</t>
    </r>
    <r>
      <rPr>
        <b/>
        <sz val="14"/>
        <color theme="1"/>
        <rFont val="Arial"/>
        <family val="2"/>
      </rPr>
      <t xml:space="preserve"> complete an ImmForm stock incident for any vaccines still in fridges</t>
    </r>
  </si>
  <si>
    <r>
      <rPr>
        <b/>
        <sz val="14"/>
        <color rgb="FFFF0000"/>
        <rFont val="Arial"/>
        <family val="2"/>
      </rPr>
      <t>Discarded / expired vaccines:</t>
    </r>
    <r>
      <rPr>
        <b/>
        <sz val="14"/>
        <rFont val="Arial"/>
        <family val="2"/>
      </rPr>
      <t xml:space="preserve"> </t>
    </r>
  </si>
  <si>
    <r>
      <t xml:space="preserve">please only complete the expiry dates, batch number and quantity - </t>
    </r>
    <r>
      <rPr>
        <b/>
        <sz val="14"/>
        <color rgb="FFFF0000"/>
        <rFont val="Arial"/>
        <family val="2"/>
      </rPr>
      <t>DO</t>
    </r>
    <r>
      <rPr>
        <b/>
        <sz val="14"/>
        <color theme="1"/>
        <rFont val="Arial"/>
        <family val="2"/>
      </rPr>
      <t xml:space="preserve"> complete an ImmForm stock incident for vaccines disposed of, or that have been lost/mislaid</t>
    </r>
  </si>
  <si>
    <r>
      <rPr>
        <b/>
        <sz val="14"/>
        <rFont val="Arial"/>
        <family val="2"/>
      </rPr>
      <t>Please make sure that you also complete the main 'Incident SEA Form' tab:</t>
    </r>
    <r>
      <rPr>
        <b/>
        <u/>
        <sz val="14"/>
        <color rgb="FF0000FF"/>
        <rFont val="Arial"/>
        <family val="2"/>
      </rPr>
      <t xml:space="preserve">
Click here </t>
    </r>
  </si>
  <si>
    <t>Select Vaccine Below:</t>
  </si>
  <si>
    <t>Manufacturer</t>
  </si>
  <si>
    <t>Expiry date</t>
  </si>
  <si>
    <t>Batch Number(s)</t>
  </si>
  <si>
    <t>Formulation</t>
  </si>
  <si>
    <t>Quantity</t>
  </si>
  <si>
    <t>Location in fridge</t>
  </si>
  <si>
    <t>Which fridge?
(If multiple fridges involved)</t>
  </si>
  <si>
    <t>Reason the vaccine was obtained</t>
  </si>
  <si>
    <t>Vaccine involved in previous cold chain incident?</t>
  </si>
  <si>
    <t>Click here to return to the main incident form</t>
  </si>
  <si>
    <t>Min Temp</t>
  </si>
  <si>
    <t>Max Temp</t>
  </si>
  <si>
    <t>FOR ICARS INTERNAL USE ONLY</t>
  </si>
  <si>
    <t>Duration</t>
  </si>
  <si>
    <t>Vaccine</t>
  </si>
  <si>
    <t>Which fridge?</t>
  </si>
  <si>
    <t>Reason obtained</t>
  </si>
  <si>
    <t>Previous cold chain incident?</t>
  </si>
  <si>
    <t>Stability response</t>
  </si>
  <si>
    <t>Manufacturer contacted?</t>
  </si>
  <si>
    <t>ICB</t>
  </si>
  <si>
    <t>Type of Incident</t>
  </si>
  <si>
    <t>Type of Error</t>
  </si>
  <si>
    <t>Vaccines</t>
  </si>
  <si>
    <t>BNSSG</t>
  </si>
  <si>
    <t>Duplicate vaccine given</t>
  </si>
  <si>
    <t>Solution pre-filled syringe</t>
  </si>
  <si>
    <t>National imms programme</t>
  </si>
  <si>
    <t>Yes</t>
  </si>
  <si>
    <t>Use on-label</t>
  </si>
  <si>
    <t>Abrysvo, RSV</t>
  </si>
  <si>
    <t>Pfizer</t>
  </si>
  <si>
    <t>BSW</t>
  </si>
  <si>
    <t>Vaccine expiry</t>
  </si>
  <si>
    <t>Given outside eligible cohort</t>
  </si>
  <si>
    <t>Suspension pre-filled syringe</t>
  </si>
  <si>
    <t>Private imms</t>
  </si>
  <si>
    <t>No</t>
  </si>
  <si>
    <t>Use off-label</t>
  </si>
  <si>
    <t>ADACEL, Pertussis</t>
  </si>
  <si>
    <t>Sanofi</t>
  </si>
  <si>
    <t>Cornwall &amp; IOS</t>
  </si>
  <si>
    <t>Cold chain - vaccines discarded</t>
  </si>
  <si>
    <t>Given too early</t>
  </si>
  <si>
    <t>Suspension vial</t>
  </si>
  <si>
    <t>Discard</t>
  </si>
  <si>
    <t>BCG, Tuberculosis</t>
  </si>
  <si>
    <t>AJ Vaccines</t>
  </si>
  <si>
    <t>Devon</t>
  </si>
  <si>
    <t>Cold chain - vaccines quarantined</t>
  </si>
  <si>
    <t>Incorrect gap between doses</t>
  </si>
  <si>
    <t>Solution vial &amp; emulsion vial</t>
  </si>
  <si>
    <t>Bexsero, MenB</t>
  </si>
  <si>
    <t>GSK</t>
  </si>
  <si>
    <t>Dorset</t>
  </si>
  <si>
    <t>Other</t>
  </si>
  <si>
    <t>Incorrect vaccine given</t>
  </si>
  <si>
    <t>Powder vial &amp; solution vial</t>
  </si>
  <si>
    <t>Boostrix-IPV, dTaP/IPV</t>
  </si>
  <si>
    <t>Gloucestershire</t>
  </si>
  <si>
    <t>Incorrectly mixed/reconstituted</t>
  </si>
  <si>
    <t>Powder vial &amp; solvent vial</t>
  </si>
  <si>
    <t>Comirnaty LP.8.1, 10mcg</t>
  </si>
  <si>
    <t>Somerset</t>
  </si>
  <si>
    <t>Partial/wrong dose given</t>
  </si>
  <si>
    <t>Powder vial &amp; solution syringe</t>
  </si>
  <si>
    <t>Comirnaty LP.8.1, 30mcg</t>
  </si>
  <si>
    <t xml:space="preserve">Other/Regional </t>
  </si>
  <si>
    <t>Vaccine reaction</t>
  </si>
  <si>
    <t>Powder vial &amp; solvent syringe</t>
  </si>
  <si>
    <t>Engerix, HepB</t>
  </si>
  <si>
    <t>Wrong site of injection</t>
  </si>
  <si>
    <t>Oral suspension pre-filled applicator</t>
  </si>
  <si>
    <t>Flu: CSL Seqirus adjuvanted trivalent egg-grown</t>
  </si>
  <si>
    <t>CSL Seqirus</t>
  </si>
  <si>
    <t>Oral suspension tube</t>
  </si>
  <si>
    <t>Flu: CSL Seqirus cell-based trivalent (TIVc)</t>
  </si>
  <si>
    <t>Nasal suspension pre-filled applicator</t>
  </si>
  <si>
    <t>Flu: Fluenz LAIV</t>
  </si>
  <si>
    <t>AstraZeneca</t>
  </si>
  <si>
    <t>Dispersion vial</t>
  </si>
  <si>
    <t>Flu: Viatris surface antigen egg-grown (TIV MYL)</t>
  </si>
  <si>
    <t>Viatris</t>
  </si>
  <si>
    <t>Concentrate for dispersion</t>
  </si>
  <si>
    <t>Flu: Sanofi Supemtek recombinant trivalent (TIVr)</t>
  </si>
  <si>
    <t>Flu: Sanofi Vaxigrip split viron egg-grown</t>
  </si>
  <si>
    <t>Flu: Sanofi Efluelda high dose egg-grown (TIV-HD)</t>
  </si>
  <si>
    <t>Gardasil 9, HPV</t>
  </si>
  <si>
    <t>MSD</t>
  </si>
  <si>
    <t>HBVaxPro, HepB</t>
  </si>
  <si>
    <t>Infanrix Hexa, DTaP/IPV/Hib/HepB</t>
  </si>
  <si>
    <t>Menitorix, Hib/MenC</t>
  </si>
  <si>
    <t>MenQuadfi, MenACWY</t>
  </si>
  <si>
    <t>Menveo, MenACWY</t>
  </si>
  <si>
    <t>MMRvaxPro, MMR</t>
  </si>
  <si>
    <t>Nimenrix, MenACWY</t>
  </si>
  <si>
    <t>Nuvaxovid JN.1</t>
  </si>
  <si>
    <t>Pneumovax 23, PPV</t>
  </si>
  <si>
    <t>Prevenar 13, PCV</t>
  </si>
  <si>
    <t>Prevenar 20, PCV</t>
  </si>
  <si>
    <t>Priorix, MMR</t>
  </si>
  <si>
    <t>Priorix Tetra, MMRV</t>
  </si>
  <si>
    <t>ProQuad, MMRV</t>
  </si>
  <si>
    <t>Repevax, Pertussis</t>
  </si>
  <si>
    <t>Revaxis, Td/IPV</t>
  </si>
  <si>
    <t>Rotarix, Rotavirus</t>
  </si>
  <si>
    <t>Shingrix, Shingles</t>
  </si>
  <si>
    <t>Spikevax LP 8.1</t>
  </si>
  <si>
    <t>Moderna</t>
  </si>
  <si>
    <t>Vaxelis, DTaP/IPV/Hib/HepB</t>
  </si>
  <si>
    <t>Vaxneuvance, PCV</t>
  </si>
  <si>
    <t>How many patients were involved in this incident?</t>
  </si>
  <si>
    <r>
      <t xml:space="preserve">How many patients were administered with expired vaccine, if any? 
</t>
    </r>
    <r>
      <rPr>
        <i/>
        <sz val="11"/>
        <color theme="1"/>
        <rFont val="Arial"/>
        <family val="2"/>
      </rPr>
      <t>(If expired vaccines were given, please complete the 'Vaccines' tab of this form)</t>
    </r>
  </si>
  <si>
    <t>Has anybody been vaccinated with potentially affected vaccines?
If so, how many and which vaccine(s)?</t>
  </si>
  <si>
    <t>Has anybody been vaccinated with potentially affected vaccines?  
If so, how many and which vaccine(s)?</t>
  </si>
  <si>
    <t>Which vaccine(s) were administered/involved in this incident?</t>
  </si>
  <si>
    <t>Please describe the root cause(s) of the incident </t>
  </si>
  <si>
    <t>Date and time of the last guaranteed storage between +2⁰C to +8⁰C</t>
  </si>
  <si>
    <t>Why were the vaccines discarded?  
(e.g. Manufacturer advice, practice decision without advice, etc.)</t>
  </si>
  <si>
    <t>What immediate action was taken?</t>
  </si>
  <si>
    <t>Date and time the cold chain breach identified</t>
  </si>
  <si>
    <t>Have the discarded vaccines been reported on ImmForm?</t>
  </si>
  <si>
    <t xml:space="preserve">If expired vaccines were administered, please detail any duty of candour that was carried out </t>
  </si>
  <si>
    <t>Date and time the vaccines were returned to being stored at +2⁰C to +8⁰C</t>
  </si>
  <si>
    <t>If required, please detail any duty of candour that was carried out</t>
  </si>
  <si>
    <t>Please detail any duty of candour that was carried out</t>
  </si>
  <si>
    <t>If expired vaccines were administered, please confirm whether a clinical risk assessment has been carried out for each patient affected</t>
  </si>
  <si>
    <t>Total duration of the temperature excursion (hours/minutes).  
PLEASE SEND A COPY OF YOUR DATA LOGGER READINGS WITH THIS FORM.</t>
  </si>
  <si>
    <t>If required, please confirm whether a clinical risk assessment has been carried out for each patient affected</t>
  </si>
  <si>
    <t>Please confirm whether a clinical risk assessment has been carried out for each patient affected</t>
  </si>
  <si>
    <t>What corrective action was/will be taken? </t>
  </si>
  <si>
    <t>What were the temperature readings when the breach was identified (Max and min)?</t>
  </si>
  <si>
    <t>If any of the affected vaccines were administered, please detail any duty of candour that was carried out</t>
  </si>
  <si>
    <t>Describe the learning that has taken place from this incident</t>
  </si>
  <si>
    <t>Result of 48 hours continuous temperature monitoring with a data logger</t>
  </si>
  <si>
    <t>If any of the affected vaccines were administered, please confirm whether a clinical risk assessment has been carried out for each patient affected</t>
  </si>
  <si>
    <t>What learning needs have been identified for the vaccinator?</t>
  </si>
  <si>
    <t>Have any of the vaccines previously been exposed to temperatures outside 2⁰C to 8⁰C? 
(if so, please indicate this on the 'vaccines' tab)</t>
  </si>
  <si>
    <t>If relevant, what learning needs have been identified for the vaccinator?</t>
  </si>
  <si>
    <t>Please describe any actions taken to prevent this incident from happening again</t>
  </si>
  <si>
    <t>Please describe the root cause for the temperature excursion? 
(e.g. restocking the fridge, busy clinic, power failure)</t>
  </si>
  <si>
    <t>Any other comments?</t>
  </si>
  <si>
    <t>Has the cause of the breach been rectified and/or steps taken to prevent the problem recurring?</t>
  </si>
  <si>
    <r>
      <t>What alerted you to the cold chain breach/storage event?
(e</t>
    </r>
    <r>
      <rPr>
        <i/>
        <sz val="11"/>
        <color theme="1"/>
        <rFont val="Arial"/>
        <family val="2"/>
      </rPr>
      <t>.g. Thermometer out of range, fridge alarming, data logger</t>
    </r>
    <r>
      <rPr>
        <sz val="11"/>
        <color theme="1"/>
        <rFont val="Arial"/>
        <family val="2"/>
      </rPr>
      <t>)</t>
    </r>
  </si>
  <si>
    <t>Is there an alarm fitted on the fridge and if so what parameters are set?  How long after going out of the +2⁰C to +8⁰C temperature range does the alarm sound?  Did anyone hear it?</t>
  </si>
  <si>
    <t>Are there any obvious signs of freezing? 
(e.g. frosting on sides or back of the fridge, wet or damaged vaccine boxes)</t>
  </si>
  <si>
    <t>Are any vaccines placed against the sides or back of the fridge, or in the fridge door, or been pushed up against the cooling plate or cold air inlet?</t>
  </si>
  <si>
    <t>What type of fridge is it?
(Domestic or pharmaceutical)</t>
  </si>
  <si>
    <t>How old is the fridge?</t>
  </si>
  <si>
    <r>
      <t xml:space="preserve">When was the fridge last serviced? 
</t>
    </r>
    <r>
      <rPr>
        <i/>
        <sz val="11"/>
        <color theme="1"/>
        <rFont val="Arial"/>
        <family val="2"/>
      </rPr>
      <t>(Insert date)</t>
    </r>
  </si>
  <si>
    <t>If relevant, has an engineer checked the fridge since the incident?  If so, what did their report say?</t>
  </si>
  <si>
    <t>How often are fridge temperatures recorded?</t>
  </si>
  <si>
    <r>
      <t>What type of thermometer is in use? 
(e.g. I</t>
    </r>
    <r>
      <rPr>
        <i/>
        <sz val="11"/>
        <color theme="1"/>
        <rFont val="Arial"/>
        <family val="2"/>
      </rPr>
      <t>ntegral to fridge, battery operated independent thermometer</t>
    </r>
    <r>
      <rPr>
        <sz val="11"/>
        <color theme="1"/>
        <rFont val="Arial"/>
        <family val="2"/>
      </rPr>
      <t xml:space="preserve">, </t>
    </r>
    <r>
      <rPr>
        <i/>
        <sz val="11"/>
        <color theme="1"/>
        <rFont val="Arial"/>
        <family val="2"/>
      </rPr>
      <t>data logger)</t>
    </r>
  </si>
  <si>
    <t>If there is a temperature probe in the fridge, where is it positioned?</t>
  </si>
  <si>
    <t>When was the thermometer last reset and when was it last recalibrated?</t>
  </si>
  <si>
    <t>Imvanex, Mpox</t>
  </si>
  <si>
    <t>Jynneos, Mpox</t>
  </si>
  <si>
    <t>Bavarian Nordic</t>
  </si>
  <si>
    <t>Jynneos</t>
  </si>
  <si>
    <t>Immunisation Incident Significant Event Analysis (SEA) v.17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</si>
</sst>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4"/>
      <color theme="1"/>
      <name val="Arial"/>
      <family val="2"/>
    </font>
    <font>
      <b/>
      <sz val="16"/>
      <color rgb="FF000000"/>
      <name val="Arial"/>
      <family val="2"/>
    </font>
    <font>
      <b/>
      <u/>
      <sz val="16"/>
      <color theme="10"/>
      <name val="Arial"/>
      <family val="2"/>
    </font>
    <font>
      <b/>
      <sz val="18"/>
      <name val="Arial"/>
      <family val="2"/>
    </font>
    <font>
      <sz val="12"/>
      <color rgb="FF242424"/>
      <name val="Arial"/>
      <family val="2"/>
    </font>
    <font>
      <b/>
      <sz val="14"/>
      <name val="Arial"/>
      <family val="2"/>
    </font>
    <font>
      <b/>
      <u/>
      <sz val="14"/>
      <color theme="10"/>
      <name val="Arial"/>
      <family val="2"/>
    </font>
    <font>
      <b/>
      <u/>
      <sz val="14"/>
      <color rgb="FF0000FF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Arial"/>
      <family val="2"/>
    </font>
    <font>
      <i/>
      <sz val="14"/>
      <color theme="1"/>
      <name val="Arial"/>
      <family val="2"/>
    </font>
    <font>
      <b/>
      <sz val="14"/>
      <color rgb="FFFF0000"/>
      <name val="Arial"/>
      <family val="2"/>
    </font>
    <font>
      <b/>
      <sz val="16"/>
      <color rgb="FF00B0F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i/>
      <sz val="12"/>
      <color rgb="FFFF0000"/>
      <name val="Arial"/>
      <family val="2"/>
    </font>
    <font>
      <i/>
      <sz val="11"/>
      <name val="Arial"/>
      <family val="2"/>
    </font>
    <font>
      <sz val="11"/>
      <color rgb="FF242424"/>
      <name val="Aptos Narrow"/>
      <family val="2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EF8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85">
    <xf numFmtId="0" fontId="0" fillId="0" borderId="0" xfId="0"/>
    <xf numFmtId="0" fontId="1" fillId="0" borderId="0" xfId="0" applyFont="1"/>
    <xf numFmtId="0" fontId="9" fillId="0" borderId="3" xfId="0" applyFont="1" applyBorder="1"/>
    <xf numFmtId="0" fontId="6" fillId="2" borderId="1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11" fillId="0" borderId="0" xfId="1" applyFont="1" applyBorder="1"/>
    <xf numFmtId="0" fontId="17" fillId="0" borderId="14" xfId="0" applyFont="1" applyBorder="1" applyAlignment="1">
      <alignment horizontal="right" vertical="center" wrapText="1"/>
    </xf>
    <xf numFmtId="0" fontId="17" fillId="0" borderId="18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top" wrapText="1"/>
    </xf>
    <xf numFmtId="0" fontId="9" fillId="0" borderId="17" xfId="0" applyFont="1" applyBorder="1"/>
    <xf numFmtId="0" fontId="9" fillId="0" borderId="16" xfId="0" applyFont="1" applyBorder="1"/>
    <xf numFmtId="0" fontId="4" fillId="0" borderId="16" xfId="0" applyFont="1" applyBorder="1" applyAlignment="1">
      <alignment horizontal="right"/>
    </xf>
    <xf numFmtId="0" fontId="9" fillId="0" borderId="25" xfId="0" applyFont="1" applyBorder="1"/>
    <xf numFmtId="0" fontId="4" fillId="0" borderId="26" xfId="0" applyFont="1" applyBorder="1" applyAlignment="1">
      <alignment horizontal="right"/>
    </xf>
    <xf numFmtId="0" fontId="6" fillId="2" borderId="14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vertical="center" wrapText="1"/>
    </xf>
    <xf numFmtId="164" fontId="7" fillId="0" borderId="13" xfId="0" applyNumberFormat="1" applyFont="1" applyBorder="1" applyAlignment="1" applyProtection="1">
      <alignment horizontal="center" vertical="center" wrapText="1"/>
      <protection locked="0"/>
    </xf>
    <xf numFmtId="0" fontId="9" fillId="7" borderId="0" xfId="0" applyFont="1" applyFill="1"/>
    <xf numFmtId="0" fontId="5" fillId="7" borderId="0" xfId="0" applyFont="1" applyFill="1"/>
    <xf numFmtId="0" fontId="0" fillId="7" borderId="0" xfId="0" applyFill="1" applyAlignment="1">
      <alignment vertical="center" wrapText="1"/>
    </xf>
    <xf numFmtId="0" fontId="2" fillId="0" borderId="2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20" xfId="0" applyBorder="1" applyAlignment="1">
      <alignment vertical="center" wrapText="1"/>
    </xf>
    <xf numFmtId="0" fontId="2" fillId="7" borderId="0" xfId="0" applyFont="1" applyFill="1" applyAlignment="1">
      <alignment vertical="center"/>
    </xf>
    <xf numFmtId="0" fontId="0" fillId="7" borderId="0" xfId="0" applyFill="1" applyAlignment="1">
      <alignment vertical="center"/>
    </xf>
    <xf numFmtId="0" fontId="2" fillId="0" borderId="22" xfId="0" applyFont="1" applyBorder="1" applyAlignment="1">
      <alignment vertical="center"/>
    </xf>
    <xf numFmtId="0" fontId="14" fillId="0" borderId="23" xfId="0" applyFont="1" applyBorder="1" applyAlignment="1">
      <alignment horizontal="left" vertical="center"/>
    </xf>
    <xf numFmtId="0" fontId="2" fillId="0" borderId="17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7" xfId="0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2" fillId="0" borderId="24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6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5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5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Alignment="1">
      <alignment horizontal="left" vertical="top"/>
    </xf>
    <xf numFmtId="0" fontId="17" fillId="0" borderId="34" xfId="0" applyFont="1" applyBorder="1" applyAlignment="1">
      <alignment horizontal="right" vertical="center" wrapText="1"/>
    </xf>
    <xf numFmtId="0" fontId="23" fillId="0" borderId="0" xfId="0" applyFont="1" applyAlignment="1">
      <alignment vertical="center"/>
    </xf>
    <xf numFmtId="0" fontId="16" fillId="0" borderId="20" xfId="1" applyFont="1" applyFill="1" applyBorder="1" applyAlignment="1" applyProtection="1">
      <alignment horizontal="left" vertical="center" wrapText="1"/>
    </xf>
    <xf numFmtId="0" fontId="16" fillId="0" borderId="0" xfId="1" applyFont="1" applyFill="1" applyBorder="1" applyAlignment="1" applyProtection="1">
      <alignment horizontal="left" vertical="center" wrapText="1"/>
    </xf>
    <xf numFmtId="0" fontId="26" fillId="0" borderId="0" xfId="0" applyFont="1" applyAlignment="1">
      <alignment vertical="center"/>
    </xf>
    <xf numFmtId="14" fontId="18" fillId="0" borderId="19" xfId="0" applyNumberFormat="1" applyFont="1" applyBorder="1" applyAlignment="1">
      <alignment vertical="center" wrapText="1"/>
    </xf>
    <xf numFmtId="14" fontId="19" fillId="0" borderId="18" xfId="0" applyNumberFormat="1" applyFont="1" applyBorder="1" applyAlignment="1">
      <alignment vertical="center" wrapText="1"/>
    </xf>
    <xf numFmtId="14" fontId="18" fillId="0" borderId="1" xfId="0" applyNumberFormat="1" applyFont="1" applyBorder="1" applyAlignment="1">
      <alignment vertical="center" wrapText="1"/>
    </xf>
    <xf numFmtId="14" fontId="19" fillId="0" borderId="14" xfId="0" applyNumberFormat="1" applyFont="1" applyBorder="1" applyAlignment="1">
      <alignment vertical="center" wrapText="1"/>
    </xf>
    <xf numFmtId="14" fontId="18" fillId="0" borderId="10" xfId="0" applyNumberFormat="1" applyFont="1" applyBorder="1" applyAlignment="1">
      <alignment vertical="center" wrapText="1"/>
    </xf>
    <xf numFmtId="14" fontId="19" fillId="0" borderId="34" xfId="0" applyNumberFormat="1" applyFont="1" applyBorder="1" applyAlignment="1">
      <alignment vertical="center" wrapText="1"/>
    </xf>
    <xf numFmtId="0" fontId="17" fillId="6" borderId="38" xfId="0" applyFont="1" applyFill="1" applyBorder="1" applyAlignment="1">
      <alignment horizontal="center" vertical="center" wrapText="1"/>
    </xf>
    <xf numFmtId="0" fontId="17" fillId="2" borderId="38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7" borderId="0" xfId="0" applyFill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35" xfId="0" applyBorder="1" applyAlignment="1" applyProtection="1">
      <alignment vertical="center" wrapText="1"/>
      <protection locked="0"/>
    </xf>
    <xf numFmtId="0" fontId="7" fillId="6" borderId="11" xfId="0" applyFont="1" applyFill="1" applyBorder="1" applyAlignment="1" applyProtection="1">
      <alignment horizontal="center" vertical="center" wrapText="1"/>
      <protection locked="0"/>
    </xf>
    <xf numFmtId="0" fontId="7" fillId="6" borderId="13" xfId="0" applyFont="1" applyFill="1" applyBorder="1" applyAlignment="1" applyProtection="1">
      <alignment horizontal="center" vertical="center" wrapText="1"/>
      <protection locked="0"/>
    </xf>
    <xf numFmtId="0" fontId="7" fillId="6" borderId="35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49" fontId="7" fillId="0" borderId="13" xfId="0" applyNumberFormat="1" applyFont="1" applyBorder="1" applyAlignment="1" applyProtection="1">
      <alignment horizontal="center" vertical="center" wrapText="1"/>
      <protection locked="0"/>
    </xf>
    <xf numFmtId="49" fontId="7" fillId="0" borderId="28" xfId="0" applyNumberFormat="1" applyFont="1" applyBorder="1" applyAlignment="1" applyProtection="1">
      <alignment horizontal="center" vertical="center" wrapText="1"/>
      <protection locked="0"/>
    </xf>
    <xf numFmtId="49" fontId="7" fillId="5" borderId="13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3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0" fontId="5" fillId="0" borderId="43" xfId="0" applyFont="1" applyBorder="1" applyAlignment="1">
      <alignment vertical="top" wrapText="1"/>
    </xf>
    <xf numFmtId="0" fontId="9" fillId="11" borderId="0" xfId="0" applyFont="1" applyFill="1"/>
    <xf numFmtId="0" fontId="21" fillId="0" borderId="0" xfId="0" applyFont="1" applyAlignment="1">
      <alignment horizontal="right"/>
    </xf>
    <xf numFmtId="49" fontId="28" fillId="0" borderId="1" xfId="0" applyNumberFormat="1" applyFont="1" applyBorder="1" applyAlignment="1" applyProtection="1">
      <alignment horizontal="left" vertical="center" wrapText="1"/>
      <protection locked="0"/>
    </xf>
    <xf numFmtId="0" fontId="4" fillId="0" borderId="2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7" borderId="0" xfId="0" applyFont="1" applyFill="1" applyAlignment="1">
      <alignment vertical="center"/>
    </xf>
    <xf numFmtId="0" fontId="14" fillId="0" borderId="0" xfId="0" applyFont="1" applyAlignment="1">
      <alignment horizontal="left" vertical="center"/>
    </xf>
    <xf numFmtId="0" fontId="16" fillId="0" borderId="0" xfId="1" applyFont="1" applyAlignment="1">
      <alignment horizontal="left" vertical="center" wrapText="1"/>
    </xf>
    <xf numFmtId="0" fontId="16" fillId="0" borderId="20" xfId="1" applyFont="1" applyBorder="1" applyAlignment="1">
      <alignment horizontal="left" vertical="center" wrapText="1"/>
    </xf>
    <xf numFmtId="0" fontId="17" fillId="2" borderId="37" xfId="0" applyFont="1" applyFill="1" applyBorder="1" applyAlignment="1">
      <alignment horizontal="center" vertical="center" wrapText="1"/>
    </xf>
    <xf numFmtId="0" fontId="17" fillId="2" borderId="36" xfId="0" applyFont="1" applyFill="1" applyBorder="1" applyAlignment="1">
      <alignment horizontal="center" vertical="center" wrapText="1"/>
    </xf>
    <xf numFmtId="0" fontId="17" fillId="2" borderId="44" xfId="0" applyFont="1" applyFill="1" applyBorder="1" applyAlignment="1">
      <alignment horizontal="center" vertical="center" wrapText="1"/>
    </xf>
    <xf numFmtId="0" fontId="19" fillId="0" borderId="34" xfId="0" applyFont="1" applyBorder="1" applyAlignment="1" applyProtection="1">
      <alignment vertical="center" wrapText="1"/>
      <protection locked="0"/>
    </xf>
    <xf numFmtId="0" fontId="19" fillId="2" borderId="41" xfId="0" applyFont="1" applyFill="1" applyBorder="1" applyAlignment="1">
      <alignment vertical="center" wrapText="1"/>
    </xf>
    <xf numFmtId="49" fontId="18" fillId="0" borderId="10" xfId="0" applyNumberFormat="1" applyFont="1" applyBorder="1" applyAlignment="1" applyProtection="1">
      <alignment horizontal="center" vertical="center" wrapText="1"/>
      <protection locked="0"/>
    </xf>
    <xf numFmtId="49" fontId="18" fillId="0" borderId="10" xfId="0" applyNumberFormat="1" applyFont="1" applyBorder="1" applyAlignment="1" applyProtection="1">
      <alignment horizontal="left" vertical="center" wrapText="1"/>
      <protection locked="0"/>
    </xf>
    <xf numFmtId="49" fontId="18" fillId="0" borderId="11" xfId="0" applyNumberFormat="1" applyFont="1" applyBorder="1" applyAlignment="1" applyProtection="1">
      <alignment horizontal="left" vertical="center" wrapText="1"/>
      <protection locked="0"/>
    </xf>
    <xf numFmtId="0" fontId="19" fillId="0" borderId="14" xfId="0" applyFont="1" applyBorder="1" applyAlignment="1" applyProtection="1">
      <alignment vertical="center" wrapText="1"/>
      <protection locked="0"/>
    </xf>
    <xf numFmtId="0" fontId="19" fillId="2" borderId="40" xfId="0" applyFont="1" applyFill="1" applyBorder="1" applyAlignment="1">
      <alignment vertical="center" wrapText="1"/>
    </xf>
    <xf numFmtId="49" fontId="18" fillId="0" borderId="1" xfId="0" applyNumberFormat="1" applyFont="1" applyBorder="1" applyAlignment="1" applyProtection="1">
      <alignment horizontal="center" vertical="center" wrapText="1"/>
      <protection locked="0"/>
    </xf>
    <xf numFmtId="49" fontId="18" fillId="0" borderId="1" xfId="0" applyNumberFormat="1" applyFont="1" applyBorder="1" applyAlignment="1" applyProtection="1">
      <alignment horizontal="left" vertical="center" wrapText="1"/>
      <protection locked="0"/>
    </xf>
    <xf numFmtId="49" fontId="18" fillId="0" borderId="13" xfId="0" applyNumberFormat="1" applyFont="1" applyBorder="1" applyAlignment="1" applyProtection="1">
      <alignment horizontal="left" vertical="center" wrapText="1"/>
      <protection locked="0"/>
    </xf>
    <xf numFmtId="0" fontId="19" fillId="0" borderId="18" xfId="0" applyFont="1" applyBorder="1" applyAlignment="1" applyProtection="1">
      <alignment vertical="center" wrapText="1"/>
      <protection locked="0"/>
    </xf>
    <xf numFmtId="0" fontId="19" fillId="2" borderId="42" xfId="0" applyFont="1" applyFill="1" applyBorder="1" applyAlignment="1">
      <alignment vertical="center" wrapText="1"/>
    </xf>
    <xf numFmtId="49" fontId="18" fillId="0" borderId="19" xfId="0" applyNumberFormat="1" applyFont="1" applyBorder="1" applyAlignment="1" applyProtection="1">
      <alignment horizontal="center" vertical="center" wrapText="1"/>
      <protection locked="0"/>
    </xf>
    <xf numFmtId="49" fontId="18" fillId="0" borderId="19" xfId="0" applyNumberFormat="1" applyFont="1" applyBorder="1" applyAlignment="1" applyProtection="1">
      <alignment horizontal="left" vertical="center" wrapText="1"/>
      <protection locked="0"/>
    </xf>
    <xf numFmtId="49" fontId="18" fillId="0" borderId="35" xfId="0" applyNumberFormat="1" applyFont="1" applyBorder="1" applyAlignment="1" applyProtection="1">
      <alignment horizontal="left" vertical="center" wrapText="1"/>
      <protection locked="0"/>
    </xf>
    <xf numFmtId="0" fontId="21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49" fontId="7" fillId="0" borderId="6" xfId="0" applyNumberFormat="1" applyFont="1" applyBorder="1" applyAlignment="1" applyProtection="1">
      <alignment horizontal="center" vertical="center" wrapText="1"/>
      <protection locked="0"/>
    </xf>
    <xf numFmtId="49" fontId="7" fillId="0" borderId="8" xfId="0" applyNumberFormat="1" applyFont="1" applyBorder="1" applyAlignment="1" applyProtection="1">
      <alignment horizontal="center" vertical="center" wrapText="1"/>
      <protection locked="0"/>
    </xf>
    <xf numFmtId="49" fontId="13" fillId="0" borderId="6" xfId="0" applyNumberFormat="1" applyFont="1" applyBorder="1" applyAlignment="1" applyProtection="1">
      <alignment horizontal="center" vertical="center" wrapText="1"/>
      <protection locked="0"/>
    </xf>
    <xf numFmtId="49" fontId="13" fillId="0" borderId="8" xfId="0" applyNumberFormat="1" applyFont="1" applyBorder="1" applyAlignment="1" applyProtection="1">
      <alignment horizontal="center" vertical="center" wrapText="1"/>
      <protection locked="0"/>
    </xf>
    <xf numFmtId="15" fontId="7" fillId="0" borderId="6" xfId="0" applyNumberFormat="1" applyFont="1" applyBorder="1" applyAlignment="1" applyProtection="1">
      <alignment horizontal="center" vertical="center" wrapText="1"/>
      <protection locked="0"/>
    </xf>
    <xf numFmtId="15" fontId="7" fillId="0" borderId="8" xfId="0" applyNumberFormat="1" applyFont="1" applyBorder="1" applyAlignment="1" applyProtection="1">
      <alignment horizontal="center" vertical="center" wrapText="1"/>
      <protection locked="0"/>
    </xf>
    <xf numFmtId="0" fontId="6" fillId="9" borderId="29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9" borderId="3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0" xfId="0" applyFont="1" applyFill="1" applyBorder="1" applyAlignment="1">
      <alignment horizontal="center" wrapText="1"/>
    </xf>
    <xf numFmtId="49" fontId="5" fillId="0" borderId="6" xfId="0" applyNumberFormat="1" applyFont="1" applyBorder="1" applyAlignment="1" applyProtection="1">
      <alignment horizontal="left" vertical="top" wrapText="1"/>
      <protection locked="0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0" xfId="0" applyNumberFormat="1" applyFont="1" applyBorder="1" applyAlignment="1" applyProtection="1">
      <alignment horizontal="left" vertical="top" wrapText="1"/>
      <protection locked="0"/>
    </xf>
    <xf numFmtId="49" fontId="5" fillId="0" borderId="39" xfId="0" applyNumberFormat="1" applyFont="1" applyBorder="1" applyAlignment="1" applyProtection="1">
      <alignment horizontal="left" vertical="top" wrapText="1"/>
      <protection locked="0"/>
    </xf>
    <xf numFmtId="49" fontId="5" fillId="0" borderId="31" xfId="0" applyNumberFormat="1" applyFont="1" applyBorder="1" applyAlignment="1" applyProtection="1">
      <alignment horizontal="left" vertical="top" wrapText="1"/>
      <protection locked="0"/>
    </xf>
    <xf numFmtId="49" fontId="5" fillId="0" borderId="32" xfId="0" applyNumberFormat="1" applyFont="1" applyBorder="1" applyAlignment="1" applyProtection="1">
      <alignment horizontal="left" vertical="top" wrapText="1"/>
      <protection locked="0"/>
    </xf>
    <xf numFmtId="49" fontId="7" fillId="5" borderId="6" xfId="0" applyNumberFormat="1" applyFont="1" applyFill="1" applyBorder="1" applyAlignment="1" applyProtection="1">
      <alignment horizontal="center" vertical="center" wrapText="1"/>
      <protection locked="0"/>
    </xf>
    <xf numFmtId="49" fontId="7" fillId="5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10" fillId="0" borderId="22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5" fillId="5" borderId="29" xfId="1" applyFont="1" applyFill="1" applyBorder="1" applyAlignment="1">
      <alignment horizontal="center" vertical="center"/>
    </xf>
    <xf numFmtId="0" fontId="15" fillId="5" borderId="2" xfId="1" applyFont="1" applyFill="1" applyBorder="1" applyAlignment="1">
      <alignment horizontal="center" vertical="center"/>
    </xf>
    <xf numFmtId="0" fontId="15" fillId="5" borderId="30" xfId="1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top"/>
    </xf>
    <xf numFmtId="0" fontId="4" fillId="3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30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16" fillId="3" borderId="22" xfId="1" applyFont="1" applyFill="1" applyBorder="1" applyAlignment="1">
      <alignment horizontal="center" vertical="center" wrapText="1"/>
    </xf>
    <xf numFmtId="0" fontId="16" fillId="3" borderId="23" xfId="1" applyFont="1" applyFill="1" applyBorder="1" applyAlignment="1">
      <alignment horizontal="center" vertical="center" wrapText="1"/>
    </xf>
    <xf numFmtId="0" fontId="16" fillId="3" borderId="24" xfId="1" applyFont="1" applyFill="1" applyBorder="1" applyAlignment="1">
      <alignment horizontal="center" vertical="center" wrapText="1"/>
    </xf>
    <xf numFmtId="0" fontId="16" fillId="3" borderId="33" xfId="1" applyFont="1" applyFill="1" applyBorder="1" applyAlignment="1">
      <alignment horizontal="center" vertical="center" wrapText="1"/>
    </xf>
    <xf numFmtId="0" fontId="16" fillId="3" borderId="20" xfId="1" applyFont="1" applyFill="1" applyBorder="1" applyAlignment="1">
      <alignment horizontal="center" vertical="center" wrapText="1"/>
    </xf>
    <xf numFmtId="0" fontId="16" fillId="3" borderId="21" xfId="1" applyFont="1" applyFill="1" applyBorder="1" applyAlignment="1">
      <alignment horizontal="center" vertical="center" wrapText="1"/>
    </xf>
    <xf numFmtId="0" fontId="16" fillId="8" borderId="22" xfId="1" applyFont="1" applyFill="1" applyBorder="1" applyAlignment="1" applyProtection="1">
      <alignment horizontal="center" vertical="center" wrapText="1"/>
    </xf>
    <xf numFmtId="0" fontId="16" fillId="8" borderId="23" xfId="1" applyFont="1" applyFill="1" applyBorder="1" applyAlignment="1" applyProtection="1">
      <alignment horizontal="center" vertical="center" wrapText="1"/>
    </xf>
    <xf numFmtId="0" fontId="16" fillId="8" borderId="24" xfId="1" applyFont="1" applyFill="1" applyBorder="1" applyAlignment="1" applyProtection="1">
      <alignment horizontal="center" vertical="center" wrapText="1"/>
    </xf>
    <xf numFmtId="0" fontId="16" fillId="8" borderId="33" xfId="1" applyFont="1" applyFill="1" applyBorder="1" applyAlignment="1" applyProtection="1">
      <alignment horizontal="center" vertical="center" wrapText="1"/>
    </xf>
    <xf numFmtId="0" fontId="16" fillId="8" borderId="20" xfId="1" applyFont="1" applyFill="1" applyBorder="1" applyAlignment="1" applyProtection="1">
      <alignment horizontal="center" vertical="center" wrapText="1"/>
    </xf>
    <xf numFmtId="0" fontId="16" fillId="8" borderId="21" xfId="1" applyFont="1" applyFill="1" applyBorder="1" applyAlignment="1" applyProtection="1">
      <alignment horizontal="center" vertical="center" wrapText="1"/>
    </xf>
    <xf numFmtId="0" fontId="24" fillId="10" borderId="1" xfId="0" applyFont="1" applyFill="1" applyBorder="1" applyAlignment="1">
      <alignment horizontal="center" vertical="center"/>
    </xf>
    <xf numFmtId="0" fontId="18" fillId="6" borderId="41" xfId="0" applyFont="1" applyFill="1" applyBorder="1" applyAlignment="1" applyProtection="1">
      <alignment horizontal="left" vertical="center" wrapText="1"/>
      <protection locked="0"/>
    </xf>
    <xf numFmtId="0" fontId="18" fillId="6" borderId="8" xfId="0" applyFont="1" applyFill="1" applyBorder="1" applyAlignment="1" applyProtection="1">
      <alignment horizontal="left" vertical="center" wrapText="1"/>
      <protection locked="0"/>
    </xf>
    <xf numFmtId="0" fontId="18" fillId="6" borderId="45" xfId="0" applyFont="1" applyFill="1" applyBorder="1" applyAlignment="1" applyProtection="1">
      <alignment horizontal="left" vertical="center" wrapText="1"/>
      <protection locked="0"/>
    </xf>
    <xf numFmtId="14" fontId="18" fillId="0" borderId="11" xfId="0" applyNumberFormat="1" applyFont="1" applyBorder="1" applyAlignment="1">
      <alignment vertical="center" wrapText="1"/>
    </xf>
    <xf numFmtId="14" fontId="18" fillId="0" borderId="13" xfId="0" applyNumberFormat="1" applyFont="1" applyBorder="1" applyAlignment="1">
      <alignment vertical="center" wrapText="1"/>
    </xf>
    <xf numFmtId="14" fontId="18" fillId="0" borderId="35" xfId="0" applyNumberFormat="1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15">
    <dxf>
      <fill>
        <patternFill>
          <bgColor rgb="FFFEF8DA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499984740745262"/>
        </patternFill>
      </fill>
    </dxf>
    <dxf>
      <fill>
        <patternFill>
          <bgColor theme="0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theme="3" tint="0.79998168889431442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theme="0" tint="-0.499984740745262"/>
        </patternFill>
      </fill>
    </dxf>
  </dxfs>
  <tableStyles count="0" defaultTableStyle="TableStyleMedium2" defaultPivotStyle="PivotStyleLight16"/>
  <colors>
    <mruColors>
      <color rgb="FFFEF8DA"/>
      <color rgb="FFFFFFD9"/>
      <color rgb="FF0000FF"/>
      <color rgb="FF00FF00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1950508</xdr:colOff>
      <xdr:row>1</xdr:row>
      <xdr:rowOff>69173</xdr:rowOff>
    </xdr:from>
    <xdr:to>
      <xdr:col>6</xdr:col>
      <xdr:colOff>1610</xdr:colOff>
      <xdr:row>2</xdr:row>
      <xdr:rowOff>285803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D3C8BE-EF89-4ED9-817B-143074333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74841" y="175006"/>
          <a:ext cx="1216577" cy="4706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ngland.swicars@nhs.net?subject=Incident%20SEA%20For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B1:J48"/>
  <sheetViews>
    <sheetView showGridLines="0" tabSelected="1" zoomScale="90" zoomScaleNormal="90" zoomScaleSheetLayoutView="100" workbookViewId="0">
      <selection activeCell="H13" sqref="H13"/>
    </sheetView>
  </sheetViews>
  <sheetFormatPr defaultColWidth="9.1796875" defaultRowHeight="17.5" x14ac:dyDescent="0.35"/>
  <cols>
    <col min="1" max="1" width="1.81640625" style="24" customWidth="1"/>
    <col min="2" max="2" width="35.81640625" style="24" customWidth="1"/>
    <col min="3" max="3" width="6.54296875" style="24" customWidth="1"/>
    <col min="4" max="4" width="40.54296875" style="24" customWidth="1"/>
    <col min="5" max="5" width="35.81640625" style="24" customWidth="1"/>
    <col min="6" max="6" width="46.54296875" style="24" customWidth="1"/>
    <col min="7" max="10" width="9.1796875" style="25"/>
    <col min="11" max="16384" width="9.1796875" style="24"/>
  </cols>
  <sheetData>
    <row r="1" spans="2:9" ht="8.15" customHeight="1" thickBot="1" x14ac:dyDescent="0.4"/>
    <row r="2" spans="2:9" ht="20" x14ac:dyDescent="0.4">
      <c r="B2" s="146" t="s">
        <v>0</v>
      </c>
      <c r="C2" s="147"/>
      <c r="D2" s="147"/>
      <c r="E2" s="147"/>
      <c r="F2" s="148"/>
    </row>
    <row r="3" spans="2:9" ht="24" customHeight="1" x14ac:dyDescent="0.4">
      <c r="B3" s="13"/>
      <c r="C3" s="90"/>
      <c r="D3" s="91" t="s">
        <v>1</v>
      </c>
      <c r="E3" s="9" t="s">
        <v>2</v>
      </c>
      <c r="F3" s="14"/>
    </row>
    <row r="4" spans="2:9" ht="36.65" customHeight="1" x14ac:dyDescent="0.35">
      <c r="B4" s="117" t="s">
        <v>3</v>
      </c>
      <c r="C4" s="118"/>
      <c r="D4" s="118"/>
      <c r="E4" s="118"/>
      <c r="F4" s="119"/>
      <c r="I4" s="95"/>
    </row>
    <row r="5" spans="2:9" ht="22" customHeight="1" x14ac:dyDescent="0.4">
      <c r="B5" s="13"/>
      <c r="C5" s="154" t="s">
        <v>4</v>
      </c>
      <c r="D5" s="155"/>
      <c r="E5" s="156"/>
      <c r="F5" s="15"/>
    </row>
    <row r="6" spans="2:9" ht="16" customHeight="1" x14ac:dyDescent="0.4">
      <c r="B6" s="16"/>
      <c r="C6" s="2"/>
      <c r="D6" s="2"/>
      <c r="E6" s="2"/>
      <c r="F6" s="17"/>
    </row>
    <row r="7" spans="2:9" ht="18" customHeight="1" x14ac:dyDescent="0.35">
      <c r="B7" s="160" t="s">
        <v>189</v>
      </c>
      <c r="C7" s="161"/>
      <c r="D7" s="161"/>
      <c r="E7" s="161"/>
      <c r="F7" s="162"/>
    </row>
    <row r="8" spans="2:9" ht="19.5" customHeight="1" x14ac:dyDescent="0.35">
      <c r="B8" s="163"/>
      <c r="C8" s="164"/>
      <c r="D8" s="164"/>
      <c r="E8" s="164"/>
      <c r="F8" s="165"/>
    </row>
    <row r="9" spans="2:9" ht="3.75" customHeight="1" x14ac:dyDescent="0.35">
      <c r="B9" s="126"/>
      <c r="C9" s="127"/>
      <c r="D9" s="127"/>
      <c r="E9" s="127"/>
      <c r="F9" s="128"/>
    </row>
    <row r="10" spans="2:9" ht="33.65" customHeight="1" x14ac:dyDescent="0.35">
      <c r="B10" s="18" t="s">
        <v>5</v>
      </c>
      <c r="C10" s="122"/>
      <c r="D10" s="123"/>
      <c r="E10" s="4" t="s">
        <v>6</v>
      </c>
      <c r="F10" s="83"/>
    </row>
    <row r="11" spans="2:9" ht="33.65" customHeight="1" x14ac:dyDescent="0.35">
      <c r="B11" s="18" t="s">
        <v>7</v>
      </c>
      <c r="C11" s="120"/>
      <c r="D11" s="121"/>
      <c r="E11" s="3" t="s">
        <v>8</v>
      </c>
      <c r="F11" s="83"/>
    </row>
    <row r="12" spans="2:9" ht="33.65" customHeight="1" x14ac:dyDescent="0.35">
      <c r="B12" s="19" t="s">
        <v>9</v>
      </c>
      <c r="C12" s="120"/>
      <c r="D12" s="121"/>
      <c r="E12" s="5" t="s">
        <v>10</v>
      </c>
      <c r="F12" s="83"/>
    </row>
    <row r="13" spans="2:9" ht="33.65" customHeight="1" x14ac:dyDescent="0.35">
      <c r="B13" s="18" t="s">
        <v>11</v>
      </c>
      <c r="C13" s="120"/>
      <c r="D13" s="121"/>
      <c r="E13" s="3" t="s">
        <v>12</v>
      </c>
      <c r="F13" s="83"/>
    </row>
    <row r="14" spans="2:9" ht="33.65" customHeight="1" x14ac:dyDescent="0.35">
      <c r="B14" s="20" t="s">
        <v>13</v>
      </c>
      <c r="C14" s="120"/>
      <c r="D14" s="121"/>
      <c r="E14" s="6" t="s">
        <v>14</v>
      </c>
      <c r="F14" s="84"/>
    </row>
    <row r="15" spans="2:9" ht="3.75" customHeight="1" x14ac:dyDescent="0.35">
      <c r="B15" s="126"/>
      <c r="C15" s="127"/>
      <c r="D15" s="127"/>
      <c r="E15" s="127"/>
      <c r="F15" s="128"/>
    </row>
    <row r="16" spans="2:9" ht="33.65" customHeight="1" x14ac:dyDescent="0.35">
      <c r="B16" s="21" t="s">
        <v>15</v>
      </c>
      <c r="C16" s="124"/>
      <c r="D16" s="125"/>
      <c r="E16" s="7" t="s">
        <v>16</v>
      </c>
      <c r="F16" s="23"/>
    </row>
    <row r="17" spans="2:6" ht="33.65" customHeight="1" x14ac:dyDescent="0.35">
      <c r="B17" s="22" t="s">
        <v>17</v>
      </c>
      <c r="C17" s="120"/>
      <c r="D17" s="121"/>
      <c r="E17" s="8" t="s">
        <v>18</v>
      </c>
      <c r="F17" s="83" t="s">
        <v>19</v>
      </c>
    </row>
    <row r="18" spans="2:6" ht="33.65" customHeight="1" x14ac:dyDescent="0.35">
      <c r="B18" s="22" t="s">
        <v>20</v>
      </c>
      <c r="C18" s="120"/>
      <c r="D18" s="121"/>
      <c r="E18" s="8" t="str">
        <f>IF($F$17="Vaccine administration error","Type of Error:","")</f>
        <v>Type of Error:</v>
      </c>
      <c r="F18" s="85"/>
    </row>
    <row r="19" spans="2:6" ht="31.75" customHeight="1" x14ac:dyDescent="0.35">
      <c r="B19" s="22" t="str">
        <f>IF($C$18="Yes","If yes, please give the ICARS reference(s) starting SID00...","")</f>
        <v/>
      </c>
      <c r="C19" s="138"/>
      <c r="D19" s="139"/>
      <c r="E19" s="82"/>
      <c r="F19" s="86"/>
    </row>
    <row r="20" spans="2:6" ht="137.15" customHeight="1" x14ac:dyDescent="0.35">
      <c r="B20" s="22" t="s">
        <v>21</v>
      </c>
      <c r="C20" s="132"/>
      <c r="D20" s="133"/>
      <c r="E20" s="133"/>
      <c r="F20" s="134"/>
    </row>
    <row r="21" spans="2:6" ht="3.75" customHeight="1" x14ac:dyDescent="0.35">
      <c r="B21" s="126"/>
      <c r="C21" s="127"/>
      <c r="D21" s="127"/>
      <c r="E21" s="127"/>
      <c r="F21" s="128"/>
    </row>
    <row r="22" spans="2:6" ht="35.5" customHeight="1" x14ac:dyDescent="0.35">
      <c r="B22" s="149" t="str">
        <f>IF($F$17="Cold chain - vaccines quarantined","Please click here to complete the 'Vaccines' table before continuing",IF($F$17="Vaccine expiry","Please click here to complete the 'Vaccines' table before continuing",IF($F$17="Cold chain - vaccines discarded","Please click here to complete the 'Vaccines' table before continuing",IF($F$17="Other","Please click here to complete the 'Vaccines' table before continuing, if applicable",""))))</f>
        <v/>
      </c>
      <c r="C22" s="150"/>
      <c r="D22" s="150"/>
      <c r="E22" s="150"/>
      <c r="F22" s="151"/>
    </row>
    <row r="23" spans="2:6" ht="26.5" customHeight="1" x14ac:dyDescent="0.35">
      <c r="B23" s="157" t="str">
        <f>IF(ISBLANK($F$17),"Please complete the 'type of incident' field above before continuing","Please answer the questions below as fully as possible")</f>
        <v>Please answer the questions below as fully as possible</v>
      </c>
      <c r="C23" s="158"/>
      <c r="D23" s="158"/>
      <c r="E23" s="158"/>
      <c r="F23" s="159"/>
    </row>
    <row r="24" spans="2:6" ht="31" customHeight="1" x14ac:dyDescent="0.4">
      <c r="B24" s="152" t="s">
        <v>22</v>
      </c>
      <c r="C24" s="153"/>
      <c r="D24" s="129" t="s">
        <v>23</v>
      </c>
      <c r="E24" s="130"/>
      <c r="F24" s="131"/>
    </row>
    <row r="25" spans="2:6" ht="90" customHeight="1" x14ac:dyDescent="0.35">
      <c r="B25" s="142" t="str">
        <f>IF(ISBLANK($F$17),"",HLOOKUP($F$17,'Incident Specific Qs'!$A$1:$Z$25,2,FALSE))</f>
        <v>How many patients were involved in this incident?</v>
      </c>
      <c r="C25" s="143"/>
      <c r="D25" s="132"/>
      <c r="E25" s="133"/>
      <c r="F25" s="134"/>
    </row>
    <row r="26" spans="2:6" ht="82" customHeight="1" x14ac:dyDescent="0.35">
      <c r="B26" s="140" t="str">
        <f>IF(ISBLANK($F$17),"",HLOOKUP($F$17,'Incident Specific Qs'!$A$1:$Z$25,3,FALSE))</f>
        <v>Which vaccine(s) were administered/involved in this incident?</v>
      </c>
      <c r="C26" s="141"/>
      <c r="D26" s="132"/>
      <c r="E26" s="133"/>
      <c r="F26" s="134"/>
    </row>
    <row r="27" spans="2:6" ht="82" customHeight="1" x14ac:dyDescent="0.35">
      <c r="B27" s="140" t="str">
        <f>IF(ISBLANK($F$17),"",HLOOKUP($F$17,'Incident Specific Qs'!$A$1:$Z$25,4,FALSE))</f>
        <v>Please describe the root cause(s) of the incident </v>
      </c>
      <c r="C27" s="141"/>
      <c r="D27" s="132"/>
      <c r="E27" s="133"/>
      <c r="F27" s="134"/>
    </row>
    <row r="28" spans="2:6" ht="82" customHeight="1" x14ac:dyDescent="0.35">
      <c r="B28" s="140" t="str">
        <f>IF(ISBLANK($F$17),"",HLOOKUP($F$17,'Incident Specific Qs'!$A$1:$Z$25,5,FALSE))</f>
        <v>What immediate action was taken?</v>
      </c>
      <c r="C28" s="141"/>
      <c r="D28" s="132"/>
      <c r="E28" s="133"/>
      <c r="F28" s="134"/>
    </row>
    <row r="29" spans="2:6" ht="82" customHeight="1" x14ac:dyDescent="0.35">
      <c r="B29" s="140" t="str">
        <f>IF(ISBLANK($F$17),"",HLOOKUP($F$17,'Incident Specific Qs'!$A$1:$Z$25,6,FALSE))</f>
        <v>Please detail any duty of candour that was carried out</v>
      </c>
      <c r="C29" s="141"/>
      <c r="D29" s="132"/>
      <c r="E29" s="133"/>
      <c r="F29" s="134"/>
    </row>
    <row r="30" spans="2:6" ht="82" customHeight="1" x14ac:dyDescent="0.35">
      <c r="B30" s="140" t="str">
        <f>IF(ISBLANK($F$17),"",HLOOKUP($F$17,'Incident Specific Qs'!$A$1:$Z$25,7,FALSE))</f>
        <v>Please confirm whether a clinical risk assessment has been carried out for each patient affected</v>
      </c>
      <c r="C30" s="141"/>
      <c r="D30" s="132"/>
      <c r="E30" s="133"/>
      <c r="F30" s="134"/>
    </row>
    <row r="31" spans="2:6" ht="82" customHeight="1" x14ac:dyDescent="0.35">
      <c r="B31" s="140" t="str">
        <f>IF(ISBLANK($F$17),"",HLOOKUP($F$17,'Incident Specific Qs'!$A$1:$Z$25,8,FALSE))</f>
        <v>What corrective action was/will be taken? </v>
      </c>
      <c r="C31" s="141"/>
      <c r="D31" s="132"/>
      <c r="E31" s="133"/>
      <c r="F31" s="134"/>
    </row>
    <row r="32" spans="2:6" ht="81.650000000000006" customHeight="1" x14ac:dyDescent="0.35">
      <c r="B32" s="140" t="str">
        <f>IF(ISBLANK($F$17),"",HLOOKUP($F$17,'Incident Specific Qs'!$A$1:$Z$25,9,FALSE))</f>
        <v>Describe the learning that has taken place from this incident</v>
      </c>
      <c r="C32" s="141"/>
      <c r="D32" s="132"/>
      <c r="E32" s="133"/>
      <c r="F32" s="134"/>
    </row>
    <row r="33" spans="2:6" ht="82" customHeight="1" x14ac:dyDescent="0.35">
      <c r="B33" s="140" t="str">
        <f>IF(ISBLANK($F$17),"",HLOOKUP($F$17,'Incident Specific Qs'!$A$1:$Z$25,10,FALSE))</f>
        <v>What learning needs have been identified for the vaccinator?</v>
      </c>
      <c r="C33" s="141"/>
      <c r="D33" s="132"/>
      <c r="E33" s="133"/>
      <c r="F33" s="134"/>
    </row>
    <row r="34" spans="2:6" ht="82" customHeight="1" x14ac:dyDescent="0.35">
      <c r="B34" s="140" t="str">
        <f>IF(ISBLANK($F$17),"",HLOOKUP($F$17,'Incident Specific Qs'!$A$1:$Z$25,11,FALSE))</f>
        <v>Please describe any actions taken to prevent this incident from happening again</v>
      </c>
      <c r="C34" s="141"/>
      <c r="D34" s="132"/>
      <c r="E34" s="133"/>
      <c r="F34" s="134"/>
    </row>
    <row r="35" spans="2:6" ht="82" customHeight="1" x14ac:dyDescent="0.35">
      <c r="B35" s="140" t="str">
        <f>IF(ISBLANK($F$17),"",HLOOKUP($F$17,'Incident Specific Qs'!$A$1:$Z$25,12,FALSE))</f>
        <v>Any other comments?</v>
      </c>
      <c r="C35" s="141"/>
      <c r="D35" s="132"/>
      <c r="E35" s="133"/>
      <c r="F35" s="134"/>
    </row>
    <row r="36" spans="2:6" ht="82" customHeight="1" x14ac:dyDescent="0.35">
      <c r="B36" s="140">
        <f>IF(ISBLANK($F$17),"",HLOOKUP($F$17,'Incident Specific Qs'!$A$1:$Z$25,13,FALSE))</f>
        <v>0</v>
      </c>
      <c r="C36" s="141"/>
      <c r="D36" s="132"/>
      <c r="E36" s="133"/>
      <c r="F36" s="134"/>
    </row>
    <row r="37" spans="2:6" ht="82" customHeight="1" x14ac:dyDescent="0.35">
      <c r="B37" s="140">
        <f>IF(ISBLANK($F$17),"",HLOOKUP($F$17,'Incident Specific Qs'!$A$1:$Z$25,14,FALSE))</f>
        <v>0</v>
      </c>
      <c r="C37" s="141"/>
      <c r="D37" s="132"/>
      <c r="E37" s="133"/>
      <c r="F37" s="134"/>
    </row>
    <row r="38" spans="2:6" ht="82" customHeight="1" x14ac:dyDescent="0.35">
      <c r="B38" s="140">
        <f>IF(ISBLANK($F$17),"",HLOOKUP($F$17,'Incident Specific Qs'!$A$1:$Z$25,15,FALSE))</f>
        <v>0</v>
      </c>
      <c r="C38" s="141"/>
      <c r="D38" s="132"/>
      <c r="E38" s="133"/>
      <c r="F38" s="134"/>
    </row>
    <row r="39" spans="2:6" ht="82" customHeight="1" x14ac:dyDescent="0.35">
      <c r="B39" s="140">
        <f>IF(ISBLANK($F$17),"",HLOOKUP($F$17,'Incident Specific Qs'!$A$1:$Z$25,16,FALSE))</f>
        <v>0</v>
      </c>
      <c r="C39" s="141"/>
      <c r="D39" s="132"/>
      <c r="E39" s="133"/>
      <c r="F39" s="134"/>
    </row>
    <row r="40" spans="2:6" ht="82" customHeight="1" x14ac:dyDescent="0.35">
      <c r="B40" s="140">
        <f>IF(ISBLANK($F$17),"",HLOOKUP($F$17,'Incident Specific Qs'!$A$1:$Z$25,17,FALSE))</f>
        <v>0</v>
      </c>
      <c r="C40" s="141"/>
      <c r="D40" s="132"/>
      <c r="E40" s="133"/>
      <c r="F40" s="134"/>
    </row>
    <row r="41" spans="2:6" ht="82" customHeight="1" x14ac:dyDescent="0.35">
      <c r="B41" s="140">
        <f>IF(ISBLANK($F$17),"",HLOOKUP($F$17,'Incident Specific Qs'!$A$1:$Z$25,18,FALSE))</f>
        <v>0</v>
      </c>
      <c r="C41" s="141"/>
      <c r="D41" s="132"/>
      <c r="E41" s="133"/>
      <c r="F41" s="134"/>
    </row>
    <row r="42" spans="2:6" ht="82" customHeight="1" x14ac:dyDescent="0.35">
      <c r="B42" s="140">
        <f>IF(ISBLANK($F$17),"",HLOOKUP($F$17,'Incident Specific Qs'!$A$1:$Z$25,19,FALSE))</f>
        <v>0</v>
      </c>
      <c r="C42" s="141"/>
      <c r="D42" s="132"/>
      <c r="E42" s="133"/>
      <c r="F42" s="134"/>
    </row>
    <row r="43" spans="2:6" ht="82" customHeight="1" x14ac:dyDescent="0.35">
      <c r="B43" s="140">
        <f>IF(ISBLANK($F$17),"",HLOOKUP($F$17,'Incident Specific Qs'!$A$1:$Z$25,20,FALSE))</f>
        <v>0</v>
      </c>
      <c r="C43" s="141"/>
      <c r="D43" s="132"/>
      <c r="E43" s="133"/>
      <c r="F43" s="134"/>
    </row>
    <row r="44" spans="2:6" ht="82" customHeight="1" x14ac:dyDescent="0.35">
      <c r="B44" s="140">
        <f>IF(ISBLANK($F$17),"",HLOOKUP($F$17,'Incident Specific Qs'!$A$1:$Z$25,21,FALSE))</f>
        <v>0</v>
      </c>
      <c r="C44" s="141"/>
      <c r="D44" s="132"/>
      <c r="E44" s="133"/>
      <c r="F44" s="134"/>
    </row>
    <row r="45" spans="2:6" ht="82" customHeight="1" x14ac:dyDescent="0.35">
      <c r="B45" s="140">
        <f>IF(ISBLANK($F$17),"",HLOOKUP($F$17,'Incident Specific Qs'!$A$1:$Z$25,22,FALSE))</f>
        <v>0</v>
      </c>
      <c r="C45" s="141"/>
      <c r="D45" s="132"/>
      <c r="E45" s="133"/>
      <c r="F45" s="134"/>
    </row>
    <row r="46" spans="2:6" ht="82" customHeight="1" x14ac:dyDescent="0.35">
      <c r="B46" s="140">
        <f>IF(ISBLANK($F$17),"",HLOOKUP($F$17,'Incident Specific Qs'!$A$1:$Z$25,23,FALSE))</f>
        <v>0</v>
      </c>
      <c r="C46" s="141"/>
      <c r="D46" s="132"/>
      <c r="E46" s="133"/>
      <c r="F46" s="134"/>
    </row>
    <row r="47" spans="2:6" ht="82" customHeight="1" x14ac:dyDescent="0.35">
      <c r="B47" s="140">
        <f>IF(ISBLANK($F$17),"",HLOOKUP($F$17,'Incident Specific Qs'!$A$1:$Z$25,24,FALSE))</f>
        <v>0</v>
      </c>
      <c r="C47" s="141"/>
      <c r="D47" s="132"/>
      <c r="E47" s="133"/>
      <c r="F47" s="134"/>
    </row>
    <row r="48" spans="2:6" ht="82" customHeight="1" thickBot="1" x14ac:dyDescent="0.4">
      <c r="B48" s="144">
        <f>IF(ISBLANK($F$17),"",HLOOKUP($F$17,'Incident Specific Qs'!$A$1:$Z$25,25,FALSE))</f>
        <v>0</v>
      </c>
      <c r="C48" s="145"/>
      <c r="D48" s="135"/>
      <c r="E48" s="136"/>
      <c r="F48" s="137"/>
    </row>
  </sheetData>
  <sheetProtection sheet="1" formatRows="0"/>
  <mergeCells count="69">
    <mergeCell ref="B2:F2"/>
    <mergeCell ref="B22:F22"/>
    <mergeCell ref="B45:C45"/>
    <mergeCell ref="B46:C46"/>
    <mergeCell ref="B24:C24"/>
    <mergeCell ref="B26:C26"/>
    <mergeCell ref="B27:C27"/>
    <mergeCell ref="B29:C29"/>
    <mergeCell ref="C5:E5"/>
    <mergeCell ref="B39:C39"/>
    <mergeCell ref="B21:F21"/>
    <mergeCell ref="B23:F23"/>
    <mergeCell ref="B7:F8"/>
    <mergeCell ref="B15:F15"/>
    <mergeCell ref="B44:C44"/>
    <mergeCell ref="B28:C28"/>
    <mergeCell ref="B48:C48"/>
    <mergeCell ref="B35:C35"/>
    <mergeCell ref="B36:C36"/>
    <mergeCell ref="B37:C37"/>
    <mergeCell ref="B38:C38"/>
    <mergeCell ref="B47:C47"/>
    <mergeCell ref="B43:C43"/>
    <mergeCell ref="B40:C40"/>
    <mergeCell ref="B41:C41"/>
    <mergeCell ref="B42:C42"/>
    <mergeCell ref="C19:D19"/>
    <mergeCell ref="C18:D18"/>
    <mergeCell ref="D34:F34"/>
    <mergeCell ref="D35:F35"/>
    <mergeCell ref="D36:F36"/>
    <mergeCell ref="B34:C34"/>
    <mergeCell ref="B30:C30"/>
    <mergeCell ref="B31:C31"/>
    <mergeCell ref="B32:C32"/>
    <mergeCell ref="B33:C33"/>
    <mergeCell ref="B25:C25"/>
    <mergeCell ref="C20:F20"/>
    <mergeCell ref="D30:F30"/>
    <mergeCell ref="D31:F31"/>
    <mergeCell ref="D32:F32"/>
    <mergeCell ref="D33:F33"/>
    <mergeCell ref="D29:F29"/>
    <mergeCell ref="D47:F47"/>
    <mergeCell ref="D48:F48"/>
    <mergeCell ref="D39:F39"/>
    <mergeCell ref="D40:F40"/>
    <mergeCell ref="D41:F41"/>
    <mergeCell ref="D42:F42"/>
    <mergeCell ref="D43:F43"/>
    <mergeCell ref="D44:F44"/>
    <mergeCell ref="D45:F45"/>
    <mergeCell ref="D46:F46"/>
    <mergeCell ref="D37:F37"/>
    <mergeCell ref="D38:F38"/>
    <mergeCell ref="D24:F24"/>
    <mergeCell ref="D25:F25"/>
    <mergeCell ref="D26:F26"/>
    <mergeCell ref="D27:F27"/>
    <mergeCell ref="D28:F28"/>
    <mergeCell ref="B4:F4"/>
    <mergeCell ref="C11:D11"/>
    <mergeCell ref="C10:D10"/>
    <mergeCell ref="C17:D17"/>
    <mergeCell ref="C16:D16"/>
    <mergeCell ref="C14:D14"/>
    <mergeCell ref="C13:D13"/>
    <mergeCell ref="C12:D12"/>
    <mergeCell ref="B9:F9"/>
  </mergeCells>
  <conditionalFormatting sqref="B19">
    <cfRule type="containsBlanks" dxfId="14" priority="5">
      <formula>LEN(TRIM(B19))=0</formula>
    </cfRule>
  </conditionalFormatting>
  <conditionalFormatting sqref="B25:B48">
    <cfRule type="cellIs" dxfId="13" priority="9" operator="equal">
      <formula>0</formula>
    </cfRule>
  </conditionalFormatting>
  <conditionalFormatting sqref="B22:F22">
    <cfRule type="notContainsBlanks" dxfId="12" priority="21">
      <formula>LEN(TRIM(B22))&gt;0</formula>
    </cfRule>
  </conditionalFormatting>
  <conditionalFormatting sqref="B23:F23">
    <cfRule type="containsText" dxfId="11" priority="12" operator="containsText" text="answer">
      <formula>NOT(ISERROR(SEARCH("answer",B23)))</formula>
    </cfRule>
  </conditionalFormatting>
  <conditionalFormatting sqref="C10:C12 F10:F12 C16 F17 C20:D20">
    <cfRule type="containsBlanks" dxfId="10" priority="20">
      <formula>LEN(TRIM(C10))=0</formula>
    </cfRule>
  </conditionalFormatting>
  <conditionalFormatting sqref="C19">
    <cfRule type="expression" dxfId="9" priority="3">
      <formula>$C$18="Yes"</formula>
    </cfRule>
  </conditionalFormatting>
  <conditionalFormatting sqref="E18:E19">
    <cfRule type="containsBlanks" dxfId="8" priority="7">
      <formula>LEN(TRIM(E18))=0</formula>
    </cfRule>
  </conditionalFormatting>
  <conditionalFormatting sqref="F13:F14 C14">
    <cfRule type="expression" dxfId="7" priority="14">
      <formula>ISBLANK($C$13)</formula>
    </cfRule>
  </conditionalFormatting>
  <conditionalFormatting sqref="F18">
    <cfRule type="expression" dxfId="6" priority="6">
      <formula>$F$17="Vaccine administration error"</formula>
    </cfRule>
  </conditionalFormatting>
  <conditionalFormatting sqref="F19">
    <cfRule type="containsBlanks" dxfId="5" priority="2">
      <formula>LEN(TRIM(F19))=0</formula>
    </cfRule>
  </conditionalFormatting>
  <hyperlinks>
    <hyperlink ref="E3" r:id="rId1" xr:uid="{E9E08788-0147-43A0-AA31-4A9A8773FAF9}"/>
    <hyperlink ref="B22:F22" location="Vaccines!A1" display="Vaccines!A1" xr:uid="{04AEA500-0499-4C11-9A62-75F7AD7B0E06}"/>
  </hyperlinks>
  <pageMargins left="0.70866141732283472" right="0.70866141732283472" top="0.74803149606299213" bottom="0.74803149606299213" header="0.31496062992125984" footer="0.31496062992125984"/>
  <pageSetup paperSize="9" scale="54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xWindow="1002" yWindow="453" count="4">
        <x14:dataValidation type="list" allowBlank="1" showInputMessage="1" showErrorMessage="1" prompt="Please select from the dropdown list" xr:uid="{6463B04B-8BFD-4298-9823-299951E549D4}">
          <x14:formula1>
            <xm:f>'Pick Lists'!$A$2:$A$10</xm:f>
          </x14:formula1>
          <xm:sqref>F10</xm:sqref>
        </x14:dataValidation>
        <x14:dataValidation type="list" allowBlank="1" showInputMessage="1" showErrorMessage="1" prompt="Please select from the dropdown list" xr:uid="{3F5393CA-BFA9-48FC-8FB8-D8692FAE3CE6}">
          <x14:formula1>
            <xm:f>'Pick Lists'!$B$2:$B$7</xm:f>
          </x14:formula1>
          <xm:sqref>F17</xm:sqref>
        </x14:dataValidation>
        <x14:dataValidation type="list" allowBlank="1" showInputMessage="1" showErrorMessage="1" prompt="Please select from the dropdown list" xr:uid="{2B4D9A37-C26B-4184-8B77-35A666AA3928}">
          <x14:formula1>
            <xm:f>'Pick Lists'!$C$2:$C$11</xm:f>
          </x14:formula1>
          <xm:sqref>F18</xm:sqref>
        </x14:dataValidation>
        <x14:dataValidation type="list" allowBlank="1" showInputMessage="1" showErrorMessage="1" xr:uid="{57A25588-80EA-4EE4-8096-6AACB394730E}">
          <x14:formula1>
            <xm:f>'Pick Lists'!$F$2:$F$4</xm:f>
          </x14:formula1>
          <xm:sqref>C18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AB76D-D2C6-4029-9504-4142544E45AE}">
  <sheetPr>
    <pageSetUpPr fitToPage="1"/>
  </sheetPr>
  <dimension ref="B1:M52"/>
  <sheetViews>
    <sheetView showGridLines="0" zoomScaleNormal="100" workbookViewId="0">
      <selection activeCell="E15" sqref="E15"/>
    </sheetView>
  </sheetViews>
  <sheetFormatPr defaultColWidth="8.7265625" defaultRowHeight="14.5" x14ac:dyDescent="0.35"/>
  <cols>
    <col min="1" max="2" width="1.81640625" style="26" customWidth="1"/>
    <col min="3" max="3" width="38.54296875" style="26" customWidth="1"/>
    <col min="4" max="4" width="14.81640625" style="26" customWidth="1"/>
    <col min="5" max="5" width="24.26953125" style="26" customWidth="1"/>
    <col min="6" max="6" width="24.26953125" style="66" customWidth="1"/>
    <col min="7" max="7" width="24.26953125" style="26" customWidth="1"/>
    <col min="8" max="8" width="24.26953125" style="71" customWidth="1"/>
    <col min="9" max="12" width="24.26953125" style="26" customWidth="1"/>
    <col min="13" max="13" width="1.7265625" style="26" customWidth="1"/>
    <col min="14" max="14" width="9.1796875" style="26" bestFit="1" customWidth="1"/>
    <col min="15" max="18" width="19.81640625" style="26" customWidth="1"/>
    <col min="19" max="16384" width="8.7265625" style="26"/>
  </cols>
  <sheetData>
    <row r="1" spans="2:13" ht="7.5" customHeight="1" thickBot="1" x14ac:dyDescent="0.4"/>
    <row r="2" spans="2:13" s="31" customFormat="1" ht="24.65" customHeight="1" x14ac:dyDescent="0.35">
      <c r="B2" s="33"/>
      <c r="C2" s="34" t="s">
        <v>24</v>
      </c>
      <c r="D2" s="93" t="s">
        <v>25</v>
      </c>
      <c r="E2" s="67"/>
      <c r="F2" s="67"/>
      <c r="G2" s="27"/>
      <c r="H2" s="72"/>
      <c r="I2" s="27"/>
      <c r="J2" s="27"/>
      <c r="K2" s="27"/>
      <c r="L2" s="27"/>
      <c r="M2" s="39"/>
    </row>
    <row r="3" spans="2:13" s="31" customFormat="1" ht="24.65" customHeight="1" x14ac:dyDescent="0.35">
      <c r="B3" s="35"/>
      <c r="C3" s="96" t="s">
        <v>26</v>
      </c>
      <c r="D3" s="94" t="s">
        <v>27</v>
      </c>
      <c r="E3" s="68"/>
      <c r="F3" s="68"/>
      <c r="G3" s="28"/>
      <c r="H3" s="73"/>
      <c r="I3" s="28"/>
      <c r="J3" s="28"/>
      <c r="K3" s="28"/>
      <c r="L3" s="28"/>
      <c r="M3" s="40"/>
    </row>
    <row r="4" spans="2:13" ht="8.15" customHeight="1" thickBot="1" x14ac:dyDescent="0.4">
      <c r="B4" s="37"/>
      <c r="C4" s="97"/>
      <c r="D4" s="97"/>
      <c r="E4" s="29"/>
      <c r="F4" s="69"/>
      <c r="G4" s="29"/>
      <c r="H4" s="74"/>
      <c r="I4" s="29"/>
      <c r="J4" s="29"/>
      <c r="K4" s="29"/>
      <c r="L4" s="29"/>
      <c r="M4" s="42"/>
    </row>
    <row r="5" spans="2:13" ht="18" customHeight="1" x14ac:dyDescent="0.35">
      <c r="B5" s="37"/>
      <c r="C5" s="166" t="s">
        <v>28</v>
      </c>
      <c r="D5" s="167"/>
      <c r="E5" s="167"/>
      <c r="F5" s="167"/>
      <c r="G5" s="168"/>
      <c r="H5" s="74"/>
      <c r="I5" s="29"/>
      <c r="J5" s="29"/>
      <c r="K5" s="29"/>
      <c r="L5" s="29"/>
      <c r="M5" s="42"/>
    </row>
    <row r="6" spans="2:13" ht="26.9" customHeight="1" thickBot="1" x14ac:dyDescent="0.4">
      <c r="B6" s="37"/>
      <c r="C6" s="169"/>
      <c r="D6" s="170"/>
      <c r="E6" s="170"/>
      <c r="F6" s="170"/>
      <c r="G6" s="171"/>
      <c r="H6" s="74"/>
      <c r="I6" s="29"/>
      <c r="J6" s="29"/>
      <c r="K6" s="29"/>
      <c r="L6" s="29"/>
      <c r="M6" s="42"/>
    </row>
    <row r="7" spans="2:13" ht="8.15" customHeight="1" thickBot="1" x14ac:dyDescent="0.4">
      <c r="B7" s="37"/>
      <c r="C7" s="98"/>
      <c r="D7" s="98"/>
      <c r="E7" s="30"/>
      <c r="F7" s="70"/>
      <c r="G7" s="30"/>
      <c r="H7" s="75"/>
      <c r="I7" s="30"/>
      <c r="J7" s="30"/>
      <c r="K7" s="30"/>
      <c r="L7" s="30"/>
      <c r="M7" s="42"/>
    </row>
    <row r="8" spans="2:13" ht="47" thickBot="1" x14ac:dyDescent="0.4">
      <c r="B8" s="37"/>
      <c r="C8" s="99" t="s">
        <v>29</v>
      </c>
      <c r="D8" s="99" t="s">
        <v>30</v>
      </c>
      <c r="E8" s="99" t="s">
        <v>31</v>
      </c>
      <c r="F8" s="99" t="s">
        <v>32</v>
      </c>
      <c r="G8" s="99" t="s">
        <v>33</v>
      </c>
      <c r="H8" s="99" t="s">
        <v>34</v>
      </c>
      <c r="I8" s="99" t="s">
        <v>35</v>
      </c>
      <c r="J8" s="100" t="s">
        <v>36</v>
      </c>
      <c r="K8" s="101" t="s">
        <v>37</v>
      </c>
      <c r="L8" s="100" t="s">
        <v>38</v>
      </c>
      <c r="M8" s="42"/>
    </row>
    <row r="9" spans="2:13" x14ac:dyDescent="0.35">
      <c r="B9" s="37"/>
      <c r="C9" s="102"/>
      <c r="D9" s="103" t="str">
        <f>IF(ISERROR(VLOOKUP(C9,'Pick Lists'!$H$1:$I$41,2,FALSE)),"",VLOOKUP(C9,'Pick Lists'!$H$1:$I$41,2,FALSE))</f>
        <v/>
      </c>
      <c r="E9" s="104"/>
      <c r="F9" s="105"/>
      <c r="G9" s="105"/>
      <c r="H9" s="104"/>
      <c r="I9" s="105"/>
      <c r="J9" s="105"/>
      <c r="K9" s="105"/>
      <c r="L9" s="106"/>
      <c r="M9" s="42"/>
    </row>
    <row r="10" spans="2:13" x14ac:dyDescent="0.35">
      <c r="B10" s="37"/>
      <c r="C10" s="107"/>
      <c r="D10" s="108" t="str">
        <f>IF(ISERROR(VLOOKUP(C10,'Pick Lists'!$H$1:$I$41,2,FALSE)),"",VLOOKUP(C10,'Pick Lists'!$H$1:$I$41,2,FALSE))</f>
        <v/>
      </c>
      <c r="E10" s="109"/>
      <c r="F10" s="110"/>
      <c r="G10" s="110"/>
      <c r="H10" s="109"/>
      <c r="I10" s="110"/>
      <c r="J10" s="110"/>
      <c r="K10" s="110"/>
      <c r="L10" s="111"/>
      <c r="M10" s="42"/>
    </row>
    <row r="11" spans="2:13" x14ac:dyDescent="0.35">
      <c r="B11" s="37"/>
      <c r="C11" s="107"/>
      <c r="D11" s="108" t="str">
        <f>IF(ISERROR(VLOOKUP(C11,'Pick Lists'!$H$1:$I$41,2,FALSE)),"",VLOOKUP(C11,'Pick Lists'!$H$1:$I$41,2,FALSE))</f>
        <v/>
      </c>
      <c r="E11" s="109"/>
      <c r="F11" s="110"/>
      <c r="G11" s="110"/>
      <c r="H11" s="109"/>
      <c r="I11" s="110"/>
      <c r="J11" s="110"/>
      <c r="K11" s="110"/>
      <c r="L11" s="111"/>
      <c r="M11" s="42"/>
    </row>
    <row r="12" spans="2:13" x14ac:dyDescent="0.35">
      <c r="B12" s="37"/>
      <c r="C12" s="107"/>
      <c r="D12" s="108" t="str">
        <f>IF(ISERROR(VLOOKUP(C12,'Pick Lists'!$H$1:$I$41,2,FALSE)),"",VLOOKUP(C12,'Pick Lists'!$H$1:$I$41,2,FALSE))</f>
        <v/>
      </c>
      <c r="E12" s="109"/>
      <c r="F12" s="110"/>
      <c r="G12" s="110"/>
      <c r="H12" s="109"/>
      <c r="I12" s="110"/>
      <c r="J12" s="110"/>
      <c r="K12" s="110"/>
      <c r="L12" s="111"/>
      <c r="M12" s="42"/>
    </row>
    <row r="13" spans="2:13" x14ac:dyDescent="0.35">
      <c r="B13" s="37"/>
      <c r="C13" s="107"/>
      <c r="D13" s="108" t="str">
        <f>IF(ISERROR(VLOOKUP(C13,'Pick Lists'!$H$1:$I$41,2,FALSE)),"",VLOOKUP(C13,'Pick Lists'!$H$1:$I$41,2,FALSE))</f>
        <v/>
      </c>
      <c r="E13" s="109"/>
      <c r="F13" s="110"/>
      <c r="G13" s="110"/>
      <c r="H13" s="109"/>
      <c r="I13" s="110"/>
      <c r="J13" s="110"/>
      <c r="K13" s="110"/>
      <c r="L13" s="111"/>
      <c r="M13" s="42"/>
    </row>
    <row r="14" spans="2:13" x14ac:dyDescent="0.35">
      <c r="B14" s="37"/>
      <c r="C14" s="107"/>
      <c r="D14" s="108" t="str">
        <f>IF(ISERROR(VLOOKUP(C14,'Pick Lists'!$H$1:$I$41,2,FALSE)),"",VLOOKUP(C14,'Pick Lists'!$H$1:$I$41,2,FALSE))</f>
        <v/>
      </c>
      <c r="E14" s="109"/>
      <c r="F14" s="110"/>
      <c r="G14" s="110"/>
      <c r="H14" s="109"/>
      <c r="I14" s="110"/>
      <c r="J14" s="110"/>
      <c r="K14" s="110"/>
      <c r="L14" s="111"/>
      <c r="M14" s="42"/>
    </row>
    <row r="15" spans="2:13" x14ac:dyDescent="0.35">
      <c r="B15" s="37"/>
      <c r="C15" s="107"/>
      <c r="D15" s="108" t="str">
        <f>IF(ISERROR(VLOOKUP(C15,'Pick Lists'!$H$1:$I$41,2,FALSE)),"",VLOOKUP(C15,'Pick Lists'!$H$1:$I$41,2,FALSE))</f>
        <v/>
      </c>
      <c r="E15" s="109"/>
      <c r="F15" s="110"/>
      <c r="G15" s="110"/>
      <c r="H15" s="109"/>
      <c r="I15" s="110"/>
      <c r="J15" s="110"/>
      <c r="K15" s="110"/>
      <c r="L15" s="111"/>
      <c r="M15" s="42"/>
    </row>
    <row r="16" spans="2:13" x14ac:dyDescent="0.35">
      <c r="B16" s="37"/>
      <c r="C16" s="107"/>
      <c r="D16" s="108" t="str">
        <f>IF(ISERROR(VLOOKUP(C16,'Pick Lists'!$H$1:$I$41,2,FALSE)),"",VLOOKUP(C16,'Pick Lists'!$H$1:$I$41,2,FALSE))</f>
        <v/>
      </c>
      <c r="E16" s="109"/>
      <c r="F16" s="110"/>
      <c r="G16" s="110"/>
      <c r="H16" s="109"/>
      <c r="I16" s="110"/>
      <c r="J16" s="110"/>
      <c r="K16" s="110"/>
      <c r="L16" s="111"/>
      <c r="M16" s="42"/>
    </row>
    <row r="17" spans="2:13" x14ac:dyDescent="0.35">
      <c r="B17" s="37"/>
      <c r="C17" s="107"/>
      <c r="D17" s="108" t="str">
        <f>IF(ISERROR(VLOOKUP(C17,'Pick Lists'!$H$1:$I$41,2,FALSE)),"",VLOOKUP(C17,'Pick Lists'!$H$1:$I$41,2,FALSE))</f>
        <v/>
      </c>
      <c r="E17" s="109"/>
      <c r="F17" s="110"/>
      <c r="G17" s="110"/>
      <c r="H17" s="109"/>
      <c r="I17" s="110"/>
      <c r="J17" s="110"/>
      <c r="K17" s="110"/>
      <c r="L17" s="111"/>
      <c r="M17" s="42"/>
    </row>
    <row r="18" spans="2:13" x14ac:dyDescent="0.35">
      <c r="B18" s="37"/>
      <c r="C18" s="107"/>
      <c r="D18" s="108" t="str">
        <f>IF(ISERROR(VLOOKUP(C18,'Pick Lists'!$H$1:$I$41,2,FALSE)),"",VLOOKUP(C18,'Pick Lists'!$H$1:$I$41,2,FALSE))</f>
        <v/>
      </c>
      <c r="E18" s="109"/>
      <c r="F18" s="110"/>
      <c r="G18" s="110"/>
      <c r="H18" s="109"/>
      <c r="I18" s="110"/>
      <c r="J18" s="110"/>
      <c r="K18" s="110"/>
      <c r="L18" s="111"/>
      <c r="M18" s="42"/>
    </row>
    <row r="19" spans="2:13" x14ac:dyDescent="0.35">
      <c r="B19" s="37"/>
      <c r="C19" s="107"/>
      <c r="D19" s="108" t="str">
        <f>IF(ISERROR(VLOOKUP(C19,'Pick Lists'!$H$1:$I$41,2,FALSE)),"",VLOOKUP(C19,'Pick Lists'!$H$1:$I$41,2,FALSE))</f>
        <v/>
      </c>
      <c r="E19" s="109"/>
      <c r="F19" s="110"/>
      <c r="G19" s="110"/>
      <c r="H19" s="109"/>
      <c r="I19" s="110"/>
      <c r="J19" s="110"/>
      <c r="K19" s="110"/>
      <c r="L19" s="111"/>
      <c r="M19" s="42"/>
    </row>
    <row r="20" spans="2:13" x14ac:dyDescent="0.35">
      <c r="B20" s="37"/>
      <c r="C20" s="107"/>
      <c r="D20" s="108" t="str">
        <f>IF(ISERROR(VLOOKUP(C20,'Pick Lists'!$H$1:$I$41,2,FALSE)),"",VLOOKUP(C20,'Pick Lists'!$H$1:$I$41,2,FALSE))</f>
        <v/>
      </c>
      <c r="E20" s="109"/>
      <c r="F20" s="110"/>
      <c r="G20" s="110"/>
      <c r="H20" s="109"/>
      <c r="I20" s="110"/>
      <c r="J20" s="110"/>
      <c r="K20" s="110"/>
      <c r="L20" s="111"/>
      <c r="M20" s="42"/>
    </row>
    <row r="21" spans="2:13" x14ac:dyDescent="0.35">
      <c r="B21" s="37"/>
      <c r="C21" s="107"/>
      <c r="D21" s="108" t="str">
        <f>IF(ISERROR(VLOOKUP(C21,'Pick Lists'!$H$1:$I$41,2,FALSE)),"",VLOOKUP(C21,'Pick Lists'!$H$1:$I$41,2,FALSE))</f>
        <v/>
      </c>
      <c r="E21" s="109"/>
      <c r="F21" s="110"/>
      <c r="G21" s="110"/>
      <c r="H21" s="109"/>
      <c r="I21" s="110"/>
      <c r="J21" s="110"/>
      <c r="K21" s="110"/>
      <c r="L21" s="111"/>
      <c r="M21" s="42"/>
    </row>
    <row r="22" spans="2:13" x14ac:dyDescent="0.35">
      <c r="B22" s="37"/>
      <c r="C22" s="107"/>
      <c r="D22" s="108" t="str">
        <f>IF(ISERROR(VLOOKUP(C22,'Pick Lists'!$H$1:$I$41,2,FALSE)),"",VLOOKUP(C22,'Pick Lists'!$H$1:$I$41,2,FALSE))</f>
        <v/>
      </c>
      <c r="E22" s="109"/>
      <c r="F22" s="110"/>
      <c r="G22" s="110"/>
      <c r="H22" s="109"/>
      <c r="I22" s="110"/>
      <c r="J22" s="110"/>
      <c r="K22" s="110"/>
      <c r="L22" s="111"/>
      <c r="M22" s="42"/>
    </row>
    <row r="23" spans="2:13" x14ac:dyDescent="0.35">
      <c r="B23" s="37"/>
      <c r="C23" s="107"/>
      <c r="D23" s="108" t="str">
        <f>IF(ISERROR(VLOOKUP(C23,'Pick Lists'!$H$1:$I$41,2,FALSE)),"",VLOOKUP(C23,'Pick Lists'!$H$1:$I$41,2,FALSE))</f>
        <v/>
      </c>
      <c r="E23" s="109"/>
      <c r="F23" s="92"/>
      <c r="G23" s="110"/>
      <c r="H23" s="109"/>
      <c r="I23" s="110"/>
      <c r="J23" s="110"/>
      <c r="K23" s="110"/>
      <c r="L23" s="111"/>
      <c r="M23" s="42"/>
    </row>
    <row r="24" spans="2:13" x14ac:dyDescent="0.35">
      <c r="B24" s="37"/>
      <c r="C24" s="107"/>
      <c r="D24" s="108" t="str">
        <f>IF(ISERROR(VLOOKUP(C24,'Pick Lists'!$H$1:$I$41,2,FALSE)),"",VLOOKUP(C24,'Pick Lists'!$H$1:$I$41,2,FALSE))</f>
        <v/>
      </c>
      <c r="E24" s="109"/>
      <c r="F24" s="110"/>
      <c r="G24" s="110"/>
      <c r="H24" s="109"/>
      <c r="I24" s="110"/>
      <c r="J24" s="110"/>
      <c r="K24" s="110"/>
      <c r="L24" s="111"/>
      <c r="M24" s="42"/>
    </row>
    <row r="25" spans="2:13" x14ac:dyDescent="0.35">
      <c r="B25" s="37"/>
      <c r="C25" s="107"/>
      <c r="D25" s="108" t="str">
        <f>IF(ISERROR(VLOOKUP(C25,'Pick Lists'!$H$1:$I$41,2,FALSE)),"",VLOOKUP(C25,'Pick Lists'!$H$1:$I$41,2,FALSE))</f>
        <v/>
      </c>
      <c r="E25" s="109"/>
      <c r="F25" s="110"/>
      <c r="G25" s="110"/>
      <c r="H25" s="109"/>
      <c r="I25" s="110"/>
      <c r="J25" s="110"/>
      <c r="K25" s="110"/>
      <c r="L25" s="111"/>
      <c r="M25" s="42"/>
    </row>
    <row r="26" spans="2:13" x14ac:dyDescent="0.35">
      <c r="B26" s="37"/>
      <c r="C26" s="107"/>
      <c r="D26" s="108" t="str">
        <f>IF(ISERROR(VLOOKUP(C26,'Pick Lists'!$H$1:$I$41,2,FALSE)),"",VLOOKUP(C26,'Pick Lists'!$H$1:$I$41,2,FALSE))</f>
        <v/>
      </c>
      <c r="E26" s="109"/>
      <c r="F26" s="110"/>
      <c r="G26" s="110"/>
      <c r="H26" s="109"/>
      <c r="I26" s="110"/>
      <c r="J26" s="110"/>
      <c r="K26" s="110"/>
      <c r="L26" s="111"/>
      <c r="M26" s="42"/>
    </row>
    <row r="27" spans="2:13" x14ac:dyDescent="0.35">
      <c r="B27" s="37"/>
      <c r="C27" s="107"/>
      <c r="D27" s="108" t="str">
        <f>IF(ISERROR(VLOOKUP(C27,'Pick Lists'!$H$1:$I$41,2,FALSE)),"",VLOOKUP(C27,'Pick Lists'!$H$1:$I$41,2,FALSE))</f>
        <v/>
      </c>
      <c r="E27" s="109"/>
      <c r="F27" s="110"/>
      <c r="G27" s="110"/>
      <c r="H27" s="109"/>
      <c r="I27" s="110"/>
      <c r="J27" s="110"/>
      <c r="K27" s="110"/>
      <c r="L27" s="111"/>
      <c r="M27" s="42"/>
    </row>
    <row r="28" spans="2:13" x14ac:dyDescent="0.35">
      <c r="B28" s="37"/>
      <c r="C28" s="107"/>
      <c r="D28" s="108" t="str">
        <f>IF(ISERROR(VLOOKUP(C28,'Pick Lists'!$H$1:$I$41,2,FALSE)),"",VLOOKUP(C28,'Pick Lists'!$H$1:$I$41,2,FALSE))</f>
        <v/>
      </c>
      <c r="E28" s="109"/>
      <c r="F28" s="110"/>
      <c r="G28" s="110"/>
      <c r="H28" s="109"/>
      <c r="I28" s="110"/>
      <c r="J28" s="110"/>
      <c r="K28" s="110"/>
      <c r="L28" s="111"/>
      <c r="M28" s="42"/>
    </row>
    <row r="29" spans="2:13" x14ac:dyDescent="0.35">
      <c r="B29" s="37"/>
      <c r="C29" s="107"/>
      <c r="D29" s="108" t="str">
        <f>IF(ISERROR(VLOOKUP(C29,'Pick Lists'!$H$1:$I$41,2,FALSE)),"",VLOOKUP(C29,'Pick Lists'!$H$1:$I$41,2,FALSE))</f>
        <v/>
      </c>
      <c r="E29" s="109"/>
      <c r="F29" s="110"/>
      <c r="G29" s="110"/>
      <c r="H29" s="109"/>
      <c r="I29" s="110"/>
      <c r="J29" s="110"/>
      <c r="K29" s="110"/>
      <c r="L29" s="111"/>
      <c r="M29" s="42"/>
    </row>
    <row r="30" spans="2:13" x14ac:dyDescent="0.35">
      <c r="B30" s="37"/>
      <c r="C30" s="107"/>
      <c r="D30" s="108" t="str">
        <f>IF(ISERROR(VLOOKUP(C30,'Pick Lists'!$H$1:$I$41,2,FALSE)),"",VLOOKUP(C30,'Pick Lists'!$H$1:$I$41,2,FALSE))</f>
        <v/>
      </c>
      <c r="E30" s="109"/>
      <c r="F30" s="110"/>
      <c r="G30" s="110"/>
      <c r="H30" s="109"/>
      <c r="I30" s="110"/>
      <c r="J30" s="110"/>
      <c r="K30" s="110"/>
      <c r="L30" s="111"/>
      <c r="M30" s="42"/>
    </row>
    <row r="31" spans="2:13" x14ac:dyDescent="0.35">
      <c r="B31" s="37"/>
      <c r="C31" s="107"/>
      <c r="D31" s="108" t="str">
        <f>IF(ISERROR(VLOOKUP(C31,'Pick Lists'!$H$1:$I$41,2,FALSE)),"",VLOOKUP(C31,'Pick Lists'!$H$1:$I$41,2,FALSE))</f>
        <v/>
      </c>
      <c r="E31" s="109"/>
      <c r="F31" s="110"/>
      <c r="G31" s="110"/>
      <c r="H31" s="109"/>
      <c r="I31" s="110"/>
      <c r="J31" s="110"/>
      <c r="K31" s="110"/>
      <c r="L31" s="111"/>
      <c r="M31" s="42"/>
    </row>
    <row r="32" spans="2:13" x14ac:dyDescent="0.35">
      <c r="B32" s="37"/>
      <c r="C32" s="107"/>
      <c r="D32" s="108" t="str">
        <f>IF(ISERROR(VLOOKUP(C32,'Pick Lists'!$H$1:$I$41,2,FALSE)),"",VLOOKUP(C32,'Pick Lists'!$H$1:$I$41,2,FALSE))</f>
        <v/>
      </c>
      <c r="E32" s="109"/>
      <c r="F32" s="110"/>
      <c r="G32" s="110"/>
      <c r="H32" s="109"/>
      <c r="I32" s="110"/>
      <c r="J32" s="110"/>
      <c r="K32" s="110"/>
      <c r="L32" s="111"/>
      <c r="M32" s="42"/>
    </row>
    <row r="33" spans="2:13" x14ac:dyDescent="0.35">
      <c r="B33" s="37"/>
      <c r="C33" s="107"/>
      <c r="D33" s="108" t="str">
        <f>IF(ISERROR(VLOOKUP(C33,'Pick Lists'!$H$1:$I$41,2,FALSE)),"",VLOOKUP(C33,'Pick Lists'!$H$1:$I$41,2,FALSE))</f>
        <v/>
      </c>
      <c r="E33" s="109"/>
      <c r="F33" s="110"/>
      <c r="G33" s="110"/>
      <c r="H33" s="109"/>
      <c r="I33" s="110"/>
      <c r="J33" s="110"/>
      <c r="K33" s="110"/>
      <c r="L33" s="111"/>
      <c r="M33" s="42"/>
    </row>
    <row r="34" spans="2:13" x14ac:dyDescent="0.35">
      <c r="B34" s="37"/>
      <c r="C34" s="107"/>
      <c r="D34" s="108" t="str">
        <f>IF(ISERROR(VLOOKUP(C34,'Pick Lists'!$H$1:$I$41,2,FALSE)),"",VLOOKUP(C34,'Pick Lists'!$H$1:$I$41,2,FALSE))</f>
        <v/>
      </c>
      <c r="E34" s="109"/>
      <c r="F34" s="110"/>
      <c r="G34" s="110"/>
      <c r="H34" s="109"/>
      <c r="I34" s="110"/>
      <c r="J34" s="110"/>
      <c r="K34" s="110"/>
      <c r="L34" s="111"/>
      <c r="M34" s="42"/>
    </row>
    <row r="35" spans="2:13" x14ac:dyDescent="0.35">
      <c r="B35" s="37"/>
      <c r="C35" s="107"/>
      <c r="D35" s="108" t="str">
        <f>IF(ISERROR(VLOOKUP(C35,'Pick Lists'!$H$1:$I$41,2,FALSE)),"",VLOOKUP(C35,'Pick Lists'!$H$1:$I$41,2,FALSE))</f>
        <v/>
      </c>
      <c r="E35" s="109"/>
      <c r="F35" s="110"/>
      <c r="G35" s="110"/>
      <c r="H35" s="109"/>
      <c r="I35" s="110"/>
      <c r="J35" s="110"/>
      <c r="K35" s="110"/>
      <c r="L35" s="111"/>
      <c r="M35" s="42"/>
    </row>
    <row r="36" spans="2:13" x14ac:dyDescent="0.35">
      <c r="B36" s="37"/>
      <c r="C36" s="107"/>
      <c r="D36" s="108" t="str">
        <f>IF(ISERROR(VLOOKUP(C36,'Pick Lists'!$H$1:$I$41,2,FALSE)),"",VLOOKUP(C36,'Pick Lists'!$H$1:$I$41,2,FALSE))</f>
        <v/>
      </c>
      <c r="E36" s="109"/>
      <c r="F36" s="110"/>
      <c r="G36" s="110"/>
      <c r="H36" s="109"/>
      <c r="I36" s="110"/>
      <c r="J36" s="110"/>
      <c r="K36" s="110"/>
      <c r="L36" s="111"/>
      <c r="M36" s="42"/>
    </row>
    <row r="37" spans="2:13" x14ac:dyDescent="0.35">
      <c r="B37" s="37"/>
      <c r="C37" s="107"/>
      <c r="D37" s="108" t="str">
        <f>IF(ISERROR(VLOOKUP(C37,'Pick Lists'!$H$1:$I$41,2,FALSE)),"",VLOOKUP(C37,'Pick Lists'!$H$1:$I$41,2,FALSE))</f>
        <v/>
      </c>
      <c r="E37" s="109"/>
      <c r="F37" s="110"/>
      <c r="G37" s="110"/>
      <c r="H37" s="109"/>
      <c r="I37" s="110"/>
      <c r="J37" s="110"/>
      <c r="K37" s="110"/>
      <c r="L37" s="111"/>
      <c r="M37" s="42"/>
    </row>
    <row r="38" spans="2:13" x14ac:dyDescent="0.35">
      <c r="B38" s="37"/>
      <c r="C38" s="107"/>
      <c r="D38" s="108" t="str">
        <f>IF(ISERROR(VLOOKUP(C38,'Pick Lists'!$H$1:$I$41,2,FALSE)),"",VLOOKUP(C38,'Pick Lists'!$H$1:$I$41,2,FALSE))</f>
        <v/>
      </c>
      <c r="E38" s="109"/>
      <c r="F38" s="110"/>
      <c r="G38" s="110"/>
      <c r="H38" s="109"/>
      <c r="I38" s="110"/>
      <c r="J38" s="110"/>
      <c r="K38" s="110"/>
      <c r="L38" s="111"/>
      <c r="M38" s="42"/>
    </row>
    <row r="39" spans="2:13" x14ac:dyDescent="0.35">
      <c r="B39" s="37"/>
      <c r="C39" s="107"/>
      <c r="D39" s="108" t="str">
        <f>IF(ISERROR(VLOOKUP(C39,'Pick Lists'!$H$1:$I$41,2,FALSE)),"",VLOOKUP(C39,'Pick Lists'!$H$1:$I$41,2,FALSE))</f>
        <v/>
      </c>
      <c r="E39" s="109"/>
      <c r="F39" s="110"/>
      <c r="G39" s="110"/>
      <c r="H39" s="109"/>
      <c r="I39" s="110"/>
      <c r="J39" s="110"/>
      <c r="K39" s="110"/>
      <c r="L39" s="111"/>
      <c r="M39" s="42"/>
    </row>
    <row r="40" spans="2:13" x14ac:dyDescent="0.35">
      <c r="B40" s="37"/>
      <c r="C40" s="107"/>
      <c r="D40" s="108" t="str">
        <f>IF(ISERROR(VLOOKUP(C40,'Pick Lists'!$H$1:$I$41,2,FALSE)),"",VLOOKUP(C40,'Pick Lists'!$H$1:$I$41,2,FALSE))</f>
        <v/>
      </c>
      <c r="E40" s="109"/>
      <c r="F40" s="110"/>
      <c r="G40" s="110"/>
      <c r="H40" s="109"/>
      <c r="I40" s="110"/>
      <c r="J40" s="110"/>
      <c r="K40" s="110"/>
      <c r="L40" s="111"/>
      <c r="M40" s="42"/>
    </row>
    <row r="41" spans="2:13" x14ac:dyDescent="0.35">
      <c r="B41" s="37"/>
      <c r="C41" s="107"/>
      <c r="D41" s="108" t="str">
        <f>IF(ISERROR(VLOOKUP(C41,'Pick Lists'!$H$1:$I$41,2,FALSE)),"",VLOOKUP(C41,'Pick Lists'!$H$1:$I$41,2,FALSE))</f>
        <v/>
      </c>
      <c r="E41" s="109"/>
      <c r="F41" s="110"/>
      <c r="G41" s="110"/>
      <c r="H41" s="109"/>
      <c r="I41" s="110"/>
      <c r="J41" s="110"/>
      <c r="K41" s="110"/>
      <c r="L41" s="111"/>
      <c r="M41" s="42"/>
    </row>
    <row r="42" spans="2:13" x14ac:dyDescent="0.35">
      <c r="B42" s="37"/>
      <c r="C42" s="107"/>
      <c r="D42" s="108" t="str">
        <f>IF(ISERROR(VLOOKUP(C42,'Pick Lists'!$H$1:$I$41,2,FALSE)),"",VLOOKUP(C42,'Pick Lists'!$H$1:$I$41,2,FALSE))</f>
        <v/>
      </c>
      <c r="E42" s="109"/>
      <c r="F42" s="110"/>
      <c r="G42" s="110"/>
      <c r="H42" s="109"/>
      <c r="I42" s="110"/>
      <c r="J42" s="110"/>
      <c r="K42" s="110"/>
      <c r="L42" s="111"/>
      <c r="M42" s="42"/>
    </row>
    <row r="43" spans="2:13" x14ac:dyDescent="0.35">
      <c r="B43" s="37"/>
      <c r="C43" s="107"/>
      <c r="D43" s="108" t="str">
        <f>IF(ISERROR(VLOOKUP(C43,'Pick Lists'!$H$1:$I$41,2,FALSE)),"",VLOOKUP(C43,'Pick Lists'!$H$1:$I$41,2,FALSE))</f>
        <v/>
      </c>
      <c r="E43" s="109"/>
      <c r="F43" s="110"/>
      <c r="G43" s="110"/>
      <c r="H43" s="109"/>
      <c r="I43" s="110"/>
      <c r="J43" s="110"/>
      <c r="K43" s="110"/>
      <c r="L43" s="111"/>
      <c r="M43" s="42"/>
    </row>
    <row r="44" spans="2:13" x14ac:dyDescent="0.35">
      <c r="B44" s="37"/>
      <c r="C44" s="107"/>
      <c r="D44" s="108" t="str">
        <f>IF(ISERROR(VLOOKUP(C44,'Pick Lists'!$H$1:$I$41,2,FALSE)),"",VLOOKUP(C44,'Pick Lists'!$H$1:$I$41,2,FALSE))</f>
        <v/>
      </c>
      <c r="E44" s="109"/>
      <c r="F44" s="110"/>
      <c r="G44" s="110"/>
      <c r="H44" s="109"/>
      <c r="I44" s="110"/>
      <c r="J44" s="110"/>
      <c r="K44" s="110"/>
      <c r="L44" s="111"/>
      <c r="M44" s="42"/>
    </row>
    <row r="45" spans="2:13" x14ac:dyDescent="0.35">
      <c r="B45" s="37"/>
      <c r="C45" s="107"/>
      <c r="D45" s="108" t="str">
        <f>IF(ISERROR(VLOOKUP(C45,'Pick Lists'!$H$1:$I$41,2,FALSE)),"",VLOOKUP(C45,'Pick Lists'!$H$1:$I$41,2,FALSE))</f>
        <v/>
      </c>
      <c r="E45" s="109"/>
      <c r="F45" s="110"/>
      <c r="G45" s="110"/>
      <c r="H45" s="109"/>
      <c r="I45" s="110"/>
      <c r="J45" s="110"/>
      <c r="K45" s="110"/>
      <c r="L45" s="111"/>
      <c r="M45" s="42"/>
    </row>
    <row r="46" spans="2:13" x14ac:dyDescent="0.35">
      <c r="B46" s="37"/>
      <c r="C46" s="107"/>
      <c r="D46" s="108" t="str">
        <f>IF(ISERROR(VLOOKUP(C46,'Pick Lists'!$H$1:$I$41,2,FALSE)),"",VLOOKUP(C46,'Pick Lists'!$H$1:$I$41,2,FALSE))</f>
        <v/>
      </c>
      <c r="E46" s="109"/>
      <c r="F46" s="110"/>
      <c r="G46" s="110"/>
      <c r="H46" s="109"/>
      <c r="I46" s="110"/>
      <c r="J46" s="110"/>
      <c r="K46" s="110"/>
      <c r="L46" s="111"/>
      <c r="M46" s="42"/>
    </row>
    <row r="47" spans="2:13" x14ac:dyDescent="0.35">
      <c r="B47" s="37"/>
      <c r="C47" s="107"/>
      <c r="D47" s="108" t="str">
        <f>IF(ISERROR(VLOOKUP(C47,'Pick Lists'!$H$1:$I$41,2,FALSE)),"",VLOOKUP(C47,'Pick Lists'!$H$1:$I$41,2,FALSE))</f>
        <v/>
      </c>
      <c r="E47" s="109"/>
      <c r="F47" s="110"/>
      <c r="G47" s="110"/>
      <c r="H47" s="109"/>
      <c r="I47" s="110"/>
      <c r="J47" s="110"/>
      <c r="K47" s="110"/>
      <c r="L47" s="111"/>
      <c r="M47" s="42"/>
    </row>
    <row r="48" spans="2:13" x14ac:dyDescent="0.35">
      <c r="B48" s="37"/>
      <c r="C48" s="112"/>
      <c r="D48" s="113" t="str">
        <f>IF(ISERROR(VLOOKUP(C48,'Pick Lists'!$H$1:$I$41,2,FALSE)),"",VLOOKUP(C48,'Pick Lists'!$H$1:$I$41,2,FALSE))</f>
        <v/>
      </c>
      <c r="E48" s="114"/>
      <c r="F48" s="115"/>
      <c r="G48" s="115"/>
      <c r="H48" s="114"/>
      <c r="I48" s="115"/>
      <c r="J48" s="115"/>
      <c r="K48" s="115"/>
      <c r="L48" s="116"/>
      <c r="M48" s="42"/>
    </row>
    <row r="49" spans="2:13" ht="8.15" customHeight="1" thickBot="1" x14ac:dyDescent="0.4">
      <c r="B49" s="37"/>
      <c r="C49" s="97"/>
      <c r="D49" s="97"/>
      <c r="E49" s="29"/>
      <c r="F49" s="69"/>
      <c r="G49" s="29"/>
      <c r="H49" s="74"/>
      <c r="I49" s="29"/>
      <c r="J49" s="29"/>
      <c r="K49" s="29"/>
      <c r="L49" s="29"/>
      <c r="M49" s="42"/>
    </row>
    <row r="50" spans="2:13" ht="18" customHeight="1" x14ac:dyDescent="0.35">
      <c r="B50" s="37"/>
      <c r="C50" s="166" t="s">
        <v>39</v>
      </c>
      <c r="D50" s="167"/>
      <c r="E50" s="167"/>
      <c r="F50" s="167"/>
      <c r="G50" s="168"/>
      <c r="H50" s="74"/>
      <c r="I50" s="29"/>
      <c r="J50" s="29"/>
      <c r="K50" s="29"/>
      <c r="L50" s="29"/>
      <c r="M50" s="42"/>
    </row>
    <row r="51" spans="2:13" ht="8.15" customHeight="1" thickBot="1" x14ac:dyDescent="0.4">
      <c r="B51" s="37"/>
      <c r="C51" s="169"/>
      <c r="D51" s="170"/>
      <c r="E51" s="170"/>
      <c r="F51" s="170"/>
      <c r="G51" s="171"/>
      <c r="H51" s="74"/>
      <c r="I51" s="29"/>
      <c r="J51" s="29"/>
      <c r="K51" s="29"/>
      <c r="L51" s="29"/>
      <c r="M51" s="42"/>
    </row>
    <row r="52" spans="2:13" ht="8.15" customHeight="1" thickBot="1" x14ac:dyDescent="0.4">
      <c r="B52" s="38"/>
      <c r="C52" s="98"/>
      <c r="D52" s="98"/>
      <c r="E52" s="30"/>
      <c r="F52" s="70"/>
      <c r="G52" s="30"/>
      <c r="H52" s="75"/>
      <c r="I52" s="30"/>
      <c r="J52" s="30"/>
      <c r="K52" s="30"/>
      <c r="L52" s="30"/>
      <c r="M52" s="43"/>
    </row>
  </sheetData>
  <sheetProtection sheet="1" objects="1" scenarios="1" autoFilter="0"/>
  <autoFilter ref="C8:L48" xr:uid="{614778E9-F80F-4E3D-9A46-C7AB19DE1964}">
    <sortState xmlns:xlrd2="http://schemas.microsoft.com/office/spreadsheetml/2017/richdata2" ref="C9:L48">
      <sortCondition descending="1" ref="D8"/>
    </sortState>
  </autoFilter>
  <mergeCells count="2">
    <mergeCell ref="C5:G6"/>
    <mergeCell ref="C50:G51"/>
  </mergeCells>
  <conditionalFormatting sqref="C9:C48">
    <cfRule type="containsText" dxfId="4" priority="1" operator="containsText" text="flu">
      <formula>NOT(ISERROR(SEARCH("flu",C9)))</formula>
    </cfRule>
    <cfRule type="containsText" dxfId="3" priority="2" operator="containsText" text="nuvaxovid">
      <formula>NOT(ISERROR(SEARCH("nuvaxovid",C9)))</formula>
    </cfRule>
    <cfRule type="containsText" dxfId="2" priority="3" operator="containsText" text="Spikevax">
      <formula>NOT(ISERROR(SEARCH("Spikevax",C9)))</formula>
    </cfRule>
    <cfRule type="containsText" dxfId="1" priority="4" operator="containsText" text="Comirnaty">
      <formula>NOT(ISERROR(SEARCH("Comirnaty",C9)))</formula>
    </cfRule>
    <cfRule type="notContainsBlanks" dxfId="0" priority="5">
      <formula>LEN(TRIM(C9))&gt;0</formula>
    </cfRule>
  </conditionalFormatting>
  <hyperlinks>
    <hyperlink ref="C5" location="'Incident SEA form'!A1" display="Click here to return to the main form" xr:uid="{9D794A2C-91D3-48AD-ADFA-697770712CC2}"/>
    <hyperlink ref="C50" location="'Incident SEA form'!A1" display="Click here to return to the main form" xr:uid="{A31402B6-108F-4B3A-96BD-4A7762ABBFD0}"/>
  </hyperlinks>
  <pageMargins left="0.25" right="0.25" top="0.75" bottom="0.75" header="0.3" footer="0.3"/>
  <pageSetup paperSize="9" orientation="landscape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54E5A850-FEAE-4B07-B37C-21F1623E35DA}">
          <x14:formula1>
            <xm:f>'Pick Lists'!$F$2:$F$4</xm:f>
          </x14:formula1>
          <xm:sqref>L9:L48</xm:sqref>
        </x14:dataValidation>
        <x14:dataValidation type="list" allowBlank="1" showInputMessage="1" showErrorMessage="1" xr:uid="{36A2801F-0DB7-461D-B833-24206FED1261}">
          <x14:formula1>
            <xm:f>'Pick Lists'!$E$2:$E$4</xm:f>
          </x14:formula1>
          <xm:sqref>K9:K48</xm:sqref>
        </x14:dataValidation>
        <x14:dataValidation type="list" allowBlank="1" showInputMessage="1" showErrorMessage="1" xr:uid="{7A26C658-129D-49E3-A885-C16BF560F71A}">
          <x14:formula1>
            <xm:f>'Pick Lists'!$D$2:$D$15</xm:f>
          </x14:formula1>
          <xm:sqref>G9:G48</xm:sqref>
        </x14:dataValidation>
        <x14:dataValidation type="list" allowBlank="1" showInputMessage="1" showErrorMessage="1" prompt="Please only include the routine and Covid-19 vaccines listed in the table - for any other vaccines, please contact the manufacturer directly" xr:uid="{5D831B81-AAD9-4A5B-900F-FC0C01EF458F}">
          <x14:formula1>
            <xm:f>'Pick Lists'!$H$2:$H$41</xm:f>
          </x14:formula1>
          <xm:sqref>C9:C48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FBF27-E387-46E9-A593-1FDFD93DB5D8}">
  <dimension ref="B1:N51"/>
  <sheetViews>
    <sheetView showGridLines="0" workbookViewId="0">
      <selection activeCell="F11" sqref="F11"/>
    </sheetView>
  </sheetViews>
  <sheetFormatPr defaultColWidth="8.7265625" defaultRowHeight="14.5" x14ac:dyDescent="0.35"/>
  <cols>
    <col min="1" max="2" width="1.81640625" style="26" customWidth="1"/>
    <col min="3" max="3" width="37.1796875" style="26" customWidth="1"/>
    <col min="4" max="4" width="17.7265625" style="26" customWidth="1"/>
    <col min="5" max="5" width="23.54296875" style="66" customWidth="1"/>
    <col min="6" max="6" width="24.26953125" style="26" customWidth="1"/>
    <col min="7" max="7" width="15.54296875" style="71" customWidth="1"/>
    <col min="8" max="13" width="24.26953125" style="26" customWidth="1"/>
    <col min="14" max="14" width="1.7265625" style="26" customWidth="1"/>
    <col min="15" max="15" width="8.7265625" style="26"/>
    <col min="16" max="19" width="19.81640625" style="26" customWidth="1"/>
    <col min="20" max="16384" width="8.7265625" style="26"/>
  </cols>
  <sheetData>
    <row r="1" spans="2:14" ht="7.5" customHeight="1" thickBot="1" x14ac:dyDescent="0.4"/>
    <row r="2" spans="2:14" s="31" customFormat="1" ht="8.25" customHeight="1" thickBot="1" x14ac:dyDescent="0.4">
      <c r="B2" s="33"/>
      <c r="C2" s="34"/>
      <c r="D2" s="27"/>
      <c r="E2" s="67"/>
      <c r="F2" s="27"/>
      <c r="G2" s="72"/>
      <c r="H2" s="27"/>
      <c r="I2" s="27"/>
      <c r="J2" s="27"/>
      <c r="K2" s="27"/>
      <c r="L2" s="27"/>
      <c r="M2" s="27"/>
      <c r="N2" s="39"/>
    </row>
    <row r="3" spans="2:14" s="31" customFormat="1" ht="24.65" customHeight="1" x14ac:dyDescent="0.35">
      <c r="B3" s="35"/>
      <c r="C3" s="52" t="s">
        <v>40</v>
      </c>
      <c r="D3" s="76"/>
      <c r="E3" s="69"/>
      <c r="F3" s="29"/>
      <c r="G3" s="74"/>
      <c r="H3" s="29"/>
      <c r="I3" s="29"/>
      <c r="J3" s="28"/>
      <c r="K3" s="28"/>
      <c r="L3" s="28"/>
      <c r="M3" s="28"/>
      <c r="N3" s="40"/>
    </row>
    <row r="4" spans="2:14" s="32" customFormat="1" ht="20" x14ac:dyDescent="0.35">
      <c r="B4" s="36"/>
      <c r="C4" s="10" t="s">
        <v>41</v>
      </c>
      <c r="D4" s="77"/>
      <c r="E4" s="69"/>
      <c r="F4" s="178" t="s">
        <v>42</v>
      </c>
      <c r="G4" s="178"/>
      <c r="H4" s="178"/>
      <c r="I4" s="29"/>
      <c r="J4" s="56"/>
      <c r="K4" s="56"/>
      <c r="L4" s="56"/>
      <c r="M4" s="56"/>
      <c r="N4" s="41"/>
    </row>
    <row r="5" spans="2:14" ht="20.25" customHeight="1" thickBot="1" x14ac:dyDescent="0.4">
      <c r="B5" s="37"/>
      <c r="C5" s="11" t="s">
        <v>43</v>
      </c>
      <c r="D5" s="78"/>
      <c r="E5" s="69"/>
      <c r="F5" s="53"/>
      <c r="G5" s="74"/>
      <c r="H5" s="29"/>
      <c r="I5" s="29"/>
      <c r="J5" s="29"/>
      <c r="K5" s="29"/>
      <c r="L5" s="29"/>
      <c r="M5" s="29"/>
      <c r="N5" s="42"/>
    </row>
    <row r="6" spans="2:14" ht="8.15" customHeight="1" thickBot="1" x14ac:dyDescent="0.4">
      <c r="B6" s="37"/>
      <c r="C6" s="54"/>
      <c r="D6" s="30"/>
      <c r="E6" s="70"/>
      <c r="F6" s="30"/>
      <c r="G6" s="75"/>
      <c r="H6" s="30"/>
      <c r="I6" s="30"/>
      <c r="J6" s="30"/>
      <c r="K6" s="30"/>
      <c r="L6" s="30"/>
      <c r="M6" s="30"/>
      <c r="N6" s="42"/>
    </row>
    <row r="7" spans="2:14" ht="31.5" thickBot="1" x14ac:dyDescent="0.4">
      <c r="B7" s="37"/>
      <c r="C7" s="65" t="s">
        <v>44</v>
      </c>
      <c r="D7" s="65" t="s">
        <v>31</v>
      </c>
      <c r="E7" s="65" t="s">
        <v>32</v>
      </c>
      <c r="F7" s="65" t="s">
        <v>33</v>
      </c>
      <c r="G7" s="65" t="s">
        <v>34</v>
      </c>
      <c r="H7" s="65" t="s">
        <v>35</v>
      </c>
      <c r="I7" s="65" t="s">
        <v>45</v>
      </c>
      <c r="J7" s="65" t="s">
        <v>46</v>
      </c>
      <c r="K7" s="64" t="s">
        <v>47</v>
      </c>
      <c r="L7" s="63" t="s">
        <v>48</v>
      </c>
      <c r="M7" s="63" t="s">
        <v>49</v>
      </c>
      <c r="N7" s="42"/>
    </row>
    <row r="8" spans="2:14" ht="15.5" x14ac:dyDescent="0.35">
      <c r="B8" s="37"/>
      <c r="C8" s="62" t="str">
        <f>IF(ISBLANK('Vaccines '!C9),"",'Vaccines '!C9)</f>
        <v/>
      </c>
      <c r="D8" s="61" t="str">
        <f>IF(ISBLANK('Vaccines '!E9),"",'Vaccines '!E9)</f>
        <v/>
      </c>
      <c r="E8" s="61" t="str">
        <f>IF(ISBLANK('Vaccines '!F9),"",'Vaccines '!F9)</f>
        <v/>
      </c>
      <c r="F8" s="61" t="str">
        <f>IF(ISBLANK('Vaccines '!G9),"",'Vaccines '!G9)</f>
        <v/>
      </c>
      <c r="G8" s="61" t="str">
        <f>IF(ISBLANK('Vaccines '!H9),"",'Vaccines '!H9)</f>
        <v/>
      </c>
      <c r="H8" s="61" t="str">
        <f>IF(ISBLANK('Vaccines '!I9),"",'Vaccines '!I9)</f>
        <v/>
      </c>
      <c r="I8" s="61" t="str">
        <f>IF(ISBLANK('Vaccines '!J9),"",'Vaccines '!J9)</f>
        <v/>
      </c>
      <c r="J8" s="61" t="str">
        <f>IF(ISBLANK('Vaccines '!K9),"",'Vaccines '!K9)</f>
        <v/>
      </c>
      <c r="K8" s="182" t="str">
        <f>IF(ISBLANK('Vaccines '!L9),"",'Vaccines '!L9)</f>
        <v/>
      </c>
      <c r="L8" s="179"/>
      <c r="M8" s="79"/>
      <c r="N8" s="42"/>
    </row>
    <row r="9" spans="2:14" ht="15.5" x14ac:dyDescent="0.35">
      <c r="B9" s="37"/>
      <c r="C9" s="60" t="str">
        <f>IF(ISBLANK('Vaccines '!C10),"",'Vaccines '!C10)</f>
        <v/>
      </c>
      <c r="D9" s="59" t="str">
        <f>IF(ISBLANK('Vaccines '!E10),"",'Vaccines '!E10)</f>
        <v/>
      </c>
      <c r="E9" s="59" t="str">
        <f>IF(ISBLANK('Vaccines '!F10),"",'Vaccines '!F10)</f>
        <v/>
      </c>
      <c r="F9" s="59" t="str">
        <f>IF(ISBLANK('Vaccines '!G10),"",'Vaccines '!G10)</f>
        <v/>
      </c>
      <c r="G9" s="59" t="str">
        <f>IF(ISBLANK('Vaccines '!H10),"",'Vaccines '!H10)</f>
        <v/>
      </c>
      <c r="H9" s="59" t="str">
        <f>IF(ISBLANK('Vaccines '!I10),"",'Vaccines '!I10)</f>
        <v/>
      </c>
      <c r="I9" s="59" t="str">
        <f>IF(ISBLANK('Vaccines '!J10),"",'Vaccines '!J10)</f>
        <v/>
      </c>
      <c r="J9" s="59" t="str">
        <f>IF(ISBLANK('Vaccines '!K10),"",'Vaccines '!K10)</f>
        <v/>
      </c>
      <c r="K9" s="183" t="str">
        <f>IF(ISBLANK('Vaccines '!L10),"",'Vaccines '!L10)</f>
        <v/>
      </c>
      <c r="L9" s="180"/>
      <c r="M9" s="80"/>
      <c r="N9" s="42"/>
    </row>
    <row r="10" spans="2:14" ht="15.5" x14ac:dyDescent="0.35">
      <c r="B10" s="37"/>
      <c r="C10" s="60" t="str">
        <f>IF(ISBLANK('Vaccines '!C11),"",'Vaccines '!C11)</f>
        <v/>
      </c>
      <c r="D10" s="59" t="str">
        <f>IF(ISBLANK('Vaccines '!E11),"",'Vaccines '!E11)</f>
        <v/>
      </c>
      <c r="E10" s="59" t="str">
        <f>IF(ISBLANK('Vaccines '!F11),"",'Vaccines '!F11)</f>
        <v/>
      </c>
      <c r="F10" s="59" t="str">
        <f>IF(ISBLANK('Vaccines '!G11),"",'Vaccines '!G11)</f>
        <v/>
      </c>
      <c r="G10" s="59" t="str">
        <f>IF(ISBLANK('Vaccines '!H11),"",'Vaccines '!H11)</f>
        <v/>
      </c>
      <c r="H10" s="59" t="str">
        <f>IF(ISBLANK('Vaccines '!I11),"",'Vaccines '!I11)</f>
        <v/>
      </c>
      <c r="I10" s="59" t="str">
        <f>IF(ISBLANK('Vaccines '!J11),"",'Vaccines '!J11)</f>
        <v/>
      </c>
      <c r="J10" s="59" t="str">
        <f>IF(ISBLANK('Vaccines '!K11),"",'Vaccines '!K11)</f>
        <v/>
      </c>
      <c r="K10" s="183" t="str">
        <f>IF(ISBLANK('Vaccines '!L11),"",'Vaccines '!L11)</f>
        <v/>
      </c>
      <c r="L10" s="180"/>
      <c r="M10" s="80"/>
      <c r="N10" s="42"/>
    </row>
    <row r="11" spans="2:14" ht="15.5" x14ac:dyDescent="0.35">
      <c r="B11" s="37"/>
      <c r="C11" s="60" t="str">
        <f>IF(ISBLANK('Vaccines '!C12),"",'Vaccines '!C12)</f>
        <v/>
      </c>
      <c r="D11" s="59" t="str">
        <f>IF(ISBLANK('Vaccines '!E12),"",'Vaccines '!E12)</f>
        <v/>
      </c>
      <c r="E11" s="59" t="str">
        <f>IF(ISBLANK('Vaccines '!F12),"",'Vaccines '!F12)</f>
        <v/>
      </c>
      <c r="F11" s="59" t="str">
        <f>IF(ISBLANK('Vaccines '!G12),"",'Vaccines '!G12)</f>
        <v/>
      </c>
      <c r="G11" s="59" t="str">
        <f>IF(ISBLANK('Vaccines '!H12),"",'Vaccines '!H12)</f>
        <v/>
      </c>
      <c r="H11" s="59" t="str">
        <f>IF(ISBLANK('Vaccines '!I12),"",'Vaccines '!I12)</f>
        <v/>
      </c>
      <c r="I11" s="59" t="str">
        <f>IF(ISBLANK('Vaccines '!J12),"",'Vaccines '!J12)</f>
        <v/>
      </c>
      <c r="J11" s="59" t="str">
        <f>IF(ISBLANK('Vaccines '!K12),"",'Vaccines '!K12)</f>
        <v/>
      </c>
      <c r="K11" s="183" t="str">
        <f>IF(ISBLANK('Vaccines '!L12),"",'Vaccines '!L12)</f>
        <v/>
      </c>
      <c r="L11" s="180"/>
      <c r="M11" s="80"/>
      <c r="N11" s="42"/>
    </row>
    <row r="12" spans="2:14" ht="15.5" x14ac:dyDescent="0.35">
      <c r="B12" s="37"/>
      <c r="C12" s="60" t="str">
        <f>IF(ISBLANK('Vaccines '!C13),"",'Vaccines '!C13)</f>
        <v/>
      </c>
      <c r="D12" s="59" t="str">
        <f>IF(ISBLANK('Vaccines '!E13),"",'Vaccines '!E13)</f>
        <v/>
      </c>
      <c r="E12" s="59" t="str">
        <f>IF(ISBLANK('Vaccines '!F13),"",'Vaccines '!F13)</f>
        <v/>
      </c>
      <c r="F12" s="59" t="str">
        <f>IF(ISBLANK('Vaccines '!G13),"",'Vaccines '!G13)</f>
        <v/>
      </c>
      <c r="G12" s="59" t="str">
        <f>IF(ISBLANK('Vaccines '!H13),"",'Vaccines '!H13)</f>
        <v/>
      </c>
      <c r="H12" s="59" t="str">
        <f>IF(ISBLANK('Vaccines '!I13),"",'Vaccines '!I13)</f>
        <v/>
      </c>
      <c r="I12" s="59" t="str">
        <f>IF(ISBLANK('Vaccines '!J13),"",'Vaccines '!J13)</f>
        <v/>
      </c>
      <c r="J12" s="59" t="str">
        <f>IF(ISBLANK('Vaccines '!K13),"",'Vaccines '!K13)</f>
        <v/>
      </c>
      <c r="K12" s="183" t="str">
        <f>IF(ISBLANK('Vaccines '!L13),"",'Vaccines '!L13)</f>
        <v/>
      </c>
      <c r="L12" s="180"/>
      <c r="M12" s="80"/>
      <c r="N12" s="42"/>
    </row>
    <row r="13" spans="2:14" ht="15.5" x14ac:dyDescent="0.35">
      <c r="B13" s="37"/>
      <c r="C13" s="60" t="str">
        <f>IF(ISBLANK('Vaccines '!C14),"",'Vaccines '!C14)</f>
        <v/>
      </c>
      <c r="D13" s="59" t="str">
        <f>IF(ISBLANK('Vaccines '!E14),"",'Vaccines '!E14)</f>
        <v/>
      </c>
      <c r="E13" s="59" t="str">
        <f>IF(ISBLANK('Vaccines '!F14),"",'Vaccines '!F14)</f>
        <v/>
      </c>
      <c r="F13" s="59" t="str">
        <f>IF(ISBLANK('Vaccines '!G14),"",'Vaccines '!G14)</f>
        <v/>
      </c>
      <c r="G13" s="59" t="str">
        <f>IF(ISBLANK('Vaccines '!H14),"",'Vaccines '!H14)</f>
        <v/>
      </c>
      <c r="H13" s="59" t="str">
        <f>IF(ISBLANK('Vaccines '!I14),"",'Vaccines '!I14)</f>
        <v/>
      </c>
      <c r="I13" s="59" t="str">
        <f>IF(ISBLANK('Vaccines '!J14),"",'Vaccines '!J14)</f>
        <v/>
      </c>
      <c r="J13" s="59" t="str">
        <f>IF(ISBLANK('Vaccines '!K14),"",'Vaccines '!K14)</f>
        <v/>
      </c>
      <c r="K13" s="183" t="str">
        <f>IF(ISBLANK('Vaccines '!L14),"",'Vaccines '!L14)</f>
        <v/>
      </c>
      <c r="L13" s="180"/>
      <c r="M13" s="80"/>
      <c r="N13" s="42"/>
    </row>
    <row r="14" spans="2:14" ht="15.5" x14ac:dyDescent="0.35">
      <c r="B14" s="37"/>
      <c r="C14" s="60" t="str">
        <f>IF(ISBLANK('Vaccines '!C15),"",'Vaccines '!C15)</f>
        <v/>
      </c>
      <c r="D14" s="59" t="str">
        <f>IF(ISBLANK('Vaccines '!E15),"",'Vaccines '!E15)</f>
        <v/>
      </c>
      <c r="E14" s="59" t="str">
        <f>IF(ISBLANK('Vaccines '!F15),"",'Vaccines '!F15)</f>
        <v/>
      </c>
      <c r="F14" s="59" t="str">
        <f>IF(ISBLANK('Vaccines '!G15),"",'Vaccines '!G15)</f>
        <v/>
      </c>
      <c r="G14" s="59" t="str">
        <f>IF(ISBLANK('Vaccines '!H15),"",'Vaccines '!H15)</f>
        <v/>
      </c>
      <c r="H14" s="59" t="str">
        <f>IF(ISBLANK('Vaccines '!I15),"",'Vaccines '!I15)</f>
        <v/>
      </c>
      <c r="I14" s="59" t="str">
        <f>IF(ISBLANK('Vaccines '!J15),"",'Vaccines '!J15)</f>
        <v/>
      </c>
      <c r="J14" s="59" t="str">
        <f>IF(ISBLANK('Vaccines '!K15),"",'Vaccines '!K15)</f>
        <v/>
      </c>
      <c r="K14" s="183" t="str">
        <f>IF(ISBLANK('Vaccines '!L15),"",'Vaccines '!L15)</f>
        <v/>
      </c>
      <c r="L14" s="180"/>
      <c r="M14" s="80"/>
      <c r="N14" s="42"/>
    </row>
    <row r="15" spans="2:14" ht="15.5" x14ac:dyDescent="0.35">
      <c r="B15" s="37"/>
      <c r="C15" s="60" t="str">
        <f>IF(ISBLANK('Vaccines '!C16),"",'Vaccines '!C16)</f>
        <v/>
      </c>
      <c r="D15" s="59" t="str">
        <f>IF(ISBLANK('Vaccines '!E16),"",'Vaccines '!E16)</f>
        <v/>
      </c>
      <c r="E15" s="59" t="str">
        <f>IF(ISBLANK('Vaccines '!F16),"",'Vaccines '!F16)</f>
        <v/>
      </c>
      <c r="F15" s="59" t="str">
        <f>IF(ISBLANK('Vaccines '!G16),"",'Vaccines '!G16)</f>
        <v/>
      </c>
      <c r="G15" s="59" t="str">
        <f>IF(ISBLANK('Vaccines '!H16),"",'Vaccines '!H16)</f>
        <v/>
      </c>
      <c r="H15" s="59" t="str">
        <f>IF(ISBLANK('Vaccines '!I16),"",'Vaccines '!I16)</f>
        <v/>
      </c>
      <c r="I15" s="59" t="str">
        <f>IF(ISBLANK('Vaccines '!J16),"",'Vaccines '!J16)</f>
        <v/>
      </c>
      <c r="J15" s="59" t="str">
        <f>IF(ISBLANK('Vaccines '!K16),"",'Vaccines '!K16)</f>
        <v/>
      </c>
      <c r="K15" s="183" t="str">
        <f>IF(ISBLANK('Vaccines '!L16),"",'Vaccines '!L16)</f>
        <v/>
      </c>
      <c r="L15" s="180"/>
      <c r="M15" s="80"/>
      <c r="N15" s="42"/>
    </row>
    <row r="16" spans="2:14" ht="15.5" x14ac:dyDescent="0.35">
      <c r="B16" s="37"/>
      <c r="C16" s="60" t="str">
        <f>IF(ISBLANK('Vaccines '!C17),"",'Vaccines '!C17)</f>
        <v/>
      </c>
      <c r="D16" s="59" t="str">
        <f>IF(ISBLANK('Vaccines '!E17),"",'Vaccines '!E17)</f>
        <v/>
      </c>
      <c r="E16" s="59" t="str">
        <f>IF(ISBLANK('Vaccines '!F17),"",'Vaccines '!F17)</f>
        <v/>
      </c>
      <c r="F16" s="59" t="str">
        <f>IF(ISBLANK('Vaccines '!G17),"",'Vaccines '!G17)</f>
        <v/>
      </c>
      <c r="G16" s="59" t="str">
        <f>IF(ISBLANK('Vaccines '!H17),"",'Vaccines '!H17)</f>
        <v/>
      </c>
      <c r="H16" s="59" t="str">
        <f>IF(ISBLANK('Vaccines '!I17),"",'Vaccines '!I17)</f>
        <v/>
      </c>
      <c r="I16" s="59" t="str">
        <f>IF(ISBLANK('Vaccines '!J17),"",'Vaccines '!J17)</f>
        <v/>
      </c>
      <c r="J16" s="59" t="str">
        <f>IF(ISBLANK('Vaccines '!K17),"",'Vaccines '!K17)</f>
        <v/>
      </c>
      <c r="K16" s="183" t="str">
        <f>IF(ISBLANK('Vaccines '!L17),"",'Vaccines '!L17)</f>
        <v/>
      </c>
      <c r="L16" s="180"/>
      <c r="M16" s="80"/>
      <c r="N16" s="42"/>
    </row>
    <row r="17" spans="2:14" ht="15.5" x14ac:dyDescent="0.35">
      <c r="B17" s="37"/>
      <c r="C17" s="60" t="str">
        <f>IF(ISBLANK('Vaccines '!C18),"",'Vaccines '!C18)</f>
        <v/>
      </c>
      <c r="D17" s="59" t="str">
        <f>IF(ISBLANK('Vaccines '!E18),"",'Vaccines '!E18)</f>
        <v/>
      </c>
      <c r="E17" s="59" t="str">
        <f>IF(ISBLANK('Vaccines '!F18),"",'Vaccines '!F18)</f>
        <v/>
      </c>
      <c r="F17" s="59" t="str">
        <f>IF(ISBLANK('Vaccines '!G18),"",'Vaccines '!G18)</f>
        <v/>
      </c>
      <c r="G17" s="59" t="str">
        <f>IF(ISBLANK('Vaccines '!H18),"",'Vaccines '!H18)</f>
        <v/>
      </c>
      <c r="H17" s="59" t="str">
        <f>IF(ISBLANK('Vaccines '!I18),"",'Vaccines '!I18)</f>
        <v/>
      </c>
      <c r="I17" s="59" t="str">
        <f>IF(ISBLANK('Vaccines '!J18),"",'Vaccines '!J18)</f>
        <v/>
      </c>
      <c r="J17" s="59" t="str">
        <f>IF(ISBLANK('Vaccines '!K18),"",'Vaccines '!K18)</f>
        <v/>
      </c>
      <c r="K17" s="183" t="str">
        <f>IF(ISBLANK('Vaccines '!L18),"",'Vaccines '!L18)</f>
        <v/>
      </c>
      <c r="L17" s="180"/>
      <c r="M17" s="80"/>
      <c r="N17" s="42"/>
    </row>
    <row r="18" spans="2:14" ht="15.5" x14ac:dyDescent="0.35">
      <c r="B18" s="37"/>
      <c r="C18" s="60" t="str">
        <f>IF(ISBLANK('Vaccines '!C19),"",'Vaccines '!C19)</f>
        <v/>
      </c>
      <c r="D18" s="59" t="str">
        <f>IF(ISBLANK('Vaccines '!E19),"",'Vaccines '!E19)</f>
        <v/>
      </c>
      <c r="E18" s="59" t="str">
        <f>IF(ISBLANK('Vaccines '!F19),"",'Vaccines '!F19)</f>
        <v/>
      </c>
      <c r="F18" s="59" t="str">
        <f>IF(ISBLANK('Vaccines '!G19),"",'Vaccines '!G19)</f>
        <v/>
      </c>
      <c r="G18" s="59" t="str">
        <f>IF(ISBLANK('Vaccines '!H19),"",'Vaccines '!H19)</f>
        <v/>
      </c>
      <c r="H18" s="59" t="str">
        <f>IF(ISBLANK('Vaccines '!I19),"",'Vaccines '!I19)</f>
        <v/>
      </c>
      <c r="I18" s="59" t="str">
        <f>IF(ISBLANK('Vaccines '!J19),"",'Vaccines '!J19)</f>
        <v/>
      </c>
      <c r="J18" s="59" t="str">
        <f>IF(ISBLANK('Vaccines '!K19),"",'Vaccines '!K19)</f>
        <v/>
      </c>
      <c r="K18" s="183" t="str">
        <f>IF(ISBLANK('Vaccines '!L19),"",'Vaccines '!L19)</f>
        <v/>
      </c>
      <c r="L18" s="180"/>
      <c r="M18" s="80"/>
      <c r="N18" s="42"/>
    </row>
    <row r="19" spans="2:14" ht="15.5" x14ac:dyDescent="0.35">
      <c r="B19" s="37"/>
      <c r="C19" s="60" t="str">
        <f>IF(ISBLANK('Vaccines '!C20),"",'Vaccines '!C20)</f>
        <v/>
      </c>
      <c r="D19" s="59" t="str">
        <f>IF(ISBLANK('Vaccines '!E20),"",'Vaccines '!E20)</f>
        <v/>
      </c>
      <c r="E19" s="59" t="str">
        <f>IF(ISBLANK('Vaccines '!F20),"",'Vaccines '!F20)</f>
        <v/>
      </c>
      <c r="F19" s="59" t="str">
        <f>IF(ISBLANK('Vaccines '!G20),"",'Vaccines '!G20)</f>
        <v/>
      </c>
      <c r="G19" s="59" t="str">
        <f>IF(ISBLANK('Vaccines '!H20),"",'Vaccines '!H20)</f>
        <v/>
      </c>
      <c r="H19" s="59" t="str">
        <f>IF(ISBLANK('Vaccines '!I20),"",'Vaccines '!I20)</f>
        <v/>
      </c>
      <c r="I19" s="59" t="str">
        <f>IF(ISBLANK('Vaccines '!J20),"",'Vaccines '!J20)</f>
        <v/>
      </c>
      <c r="J19" s="59" t="str">
        <f>IF(ISBLANK('Vaccines '!K20),"",'Vaccines '!K20)</f>
        <v/>
      </c>
      <c r="K19" s="183" t="str">
        <f>IF(ISBLANK('Vaccines '!L20),"",'Vaccines '!L20)</f>
        <v/>
      </c>
      <c r="L19" s="180"/>
      <c r="M19" s="80"/>
      <c r="N19" s="42"/>
    </row>
    <row r="20" spans="2:14" ht="15.5" x14ac:dyDescent="0.35">
      <c r="B20" s="37"/>
      <c r="C20" s="60" t="str">
        <f>IF(ISBLANK('Vaccines '!C21),"",'Vaccines '!C21)</f>
        <v/>
      </c>
      <c r="D20" s="59" t="str">
        <f>IF(ISBLANK('Vaccines '!E21),"",'Vaccines '!E21)</f>
        <v/>
      </c>
      <c r="E20" s="59" t="str">
        <f>IF(ISBLANK('Vaccines '!F21),"",'Vaccines '!F21)</f>
        <v/>
      </c>
      <c r="F20" s="59" t="str">
        <f>IF(ISBLANK('Vaccines '!G21),"",'Vaccines '!G21)</f>
        <v/>
      </c>
      <c r="G20" s="59" t="str">
        <f>IF(ISBLANK('Vaccines '!H21),"",'Vaccines '!H21)</f>
        <v/>
      </c>
      <c r="H20" s="59" t="str">
        <f>IF(ISBLANK('Vaccines '!I21),"",'Vaccines '!I21)</f>
        <v/>
      </c>
      <c r="I20" s="59" t="str">
        <f>IF(ISBLANK('Vaccines '!J21),"",'Vaccines '!J21)</f>
        <v/>
      </c>
      <c r="J20" s="59" t="str">
        <f>IF(ISBLANK('Vaccines '!K21),"",'Vaccines '!K21)</f>
        <v/>
      </c>
      <c r="K20" s="183" t="str">
        <f>IF(ISBLANK('Vaccines '!L21),"",'Vaccines '!L21)</f>
        <v/>
      </c>
      <c r="L20" s="180"/>
      <c r="M20" s="80"/>
      <c r="N20" s="42"/>
    </row>
    <row r="21" spans="2:14" ht="15.5" x14ac:dyDescent="0.35">
      <c r="B21" s="37"/>
      <c r="C21" s="60" t="str">
        <f>IF(ISBLANK('Vaccines '!C22),"",'Vaccines '!C22)</f>
        <v/>
      </c>
      <c r="D21" s="59" t="str">
        <f>IF(ISBLANK('Vaccines '!E22),"",'Vaccines '!E22)</f>
        <v/>
      </c>
      <c r="E21" s="59" t="str">
        <f>IF(ISBLANK('Vaccines '!F22),"",'Vaccines '!F22)</f>
        <v/>
      </c>
      <c r="F21" s="59" t="str">
        <f>IF(ISBLANK('Vaccines '!G22),"",'Vaccines '!G22)</f>
        <v/>
      </c>
      <c r="G21" s="59" t="str">
        <f>IF(ISBLANK('Vaccines '!H22),"",'Vaccines '!H22)</f>
        <v/>
      </c>
      <c r="H21" s="59" t="str">
        <f>IF(ISBLANK('Vaccines '!I22),"",'Vaccines '!I22)</f>
        <v/>
      </c>
      <c r="I21" s="59" t="str">
        <f>IF(ISBLANK('Vaccines '!J22),"",'Vaccines '!J22)</f>
        <v/>
      </c>
      <c r="J21" s="59" t="str">
        <f>IF(ISBLANK('Vaccines '!K22),"",'Vaccines '!K22)</f>
        <v/>
      </c>
      <c r="K21" s="183" t="str">
        <f>IF(ISBLANK('Vaccines '!L22),"",'Vaccines '!L22)</f>
        <v/>
      </c>
      <c r="L21" s="180"/>
      <c r="M21" s="80"/>
      <c r="N21" s="42"/>
    </row>
    <row r="22" spans="2:14" ht="15.5" x14ac:dyDescent="0.35">
      <c r="B22" s="37"/>
      <c r="C22" s="60" t="str">
        <f>IF(ISBLANK('Vaccines '!C23),"",'Vaccines '!C23)</f>
        <v/>
      </c>
      <c r="D22" s="59" t="str">
        <f>IF(ISBLANK('Vaccines '!E23),"",'Vaccines '!E23)</f>
        <v/>
      </c>
      <c r="E22" s="59" t="str">
        <f>IF(ISBLANK('Vaccines '!F23),"",'Vaccines '!F23)</f>
        <v/>
      </c>
      <c r="F22" s="59" t="str">
        <f>IF(ISBLANK('Vaccines '!G23),"",'Vaccines '!G23)</f>
        <v/>
      </c>
      <c r="G22" s="59" t="str">
        <f>IF(ISBLANK('Vaccines '!H23),"",'Vaccines '!H23)</f>
        <v/>
      </c>
      <c r="H22" s="59" t="str">
        <f>IF(ISBLANK('Vaccines '!I23),"",'Vaccines '!I23)</f>
        <v/>
      </c>
      <c r="I22" s="59" t="str">
        <f>IF(ISBLANK('Vaccines '!J23),"",'Vaccines '!J23)</f>
        <v/>
      </c>
      <c r="J22" s="59" t="str">
        <f>IF(ISBLANK('Vaccines '!K23),"",'Vaccines '!K23)</f>
        <v/>
      </c>
      <c r="K22" s="183" t="str">
        <f>IF(ISBLANK('Vaccines '!L23),"",'Vaccines '!L23)</f>
        <v/>
      </c>
      <c r="L22" s="180"/>
      <c r="M22" s="80"/>
      <c r="N22" s="42"/>
    </row>
    <row r="23" spans="2:14" ht="15.5" x14ac:dyDescent="0.35">
      <c r="B23" s="37"/>
      <c r="C23" s="60" t="str">
        <f>IF(ISBLANK('Vaccines '!C24),"",'Vaccines '!C24)</f>
        <v/>
      </c>
      <c r="D23" s="59" t="str">
        <f>IF(ISBLANK('Vaccines '!E24),"",'Vaccines '!E24)</f>
        <v/>
      </c>
      <c r="E23" s="59" t="str">
        <f>IF(ISBLANK('Vaccines '!F24),"",'Vaccines '!F24)</f>
        <v/>
      </c>
      <c r="F23" s="59" t="str">
        <f>IF(ISBLANK('Vaccines '!G24),"",'Vaccines '!G24)</f>
        <v/>
      </c>
      <c r="G23" s="59" t="str">
        <f>IF(ISBLANK('Vaccines '!H24),"",'Vaccines '!H24)</f>
        <v/>
      </c>
      <c r="H23" s="59" t="str">
        <f>IF(ISBLANK('Vaccines '!I24),"",'Vaccines '!I24)</f>
        <v/>
      </c>
      <c r="I23" s="59" t="str">
        <f>IF(ISBLANK('Vaccines '!J24),"",'Vaccines '!J24)</f>
        <v/>
      </c>
      <c r="J23" s="59" t="str">
        <f>IF(ISBLANK('Vaccines '!K24),"",'Vaccines '!K24)</f>
        <v/>
      </c>
      <c r="K23" s="183" t="str">
        <f>IF(ISBLANK('Vaccines '!L24),"",'Vaccines '!L24)</f>
        <v/>
      </c>
      <c r="L23" s="180"/>
      <c r="M23" s="80"/>
      <c r="N23" s="42"/>
    </row>
    <row r="24" spans="2:14" ht="15.5" x14ac:dyDescent="0.35">
      <c r="B24" s="37"/>
      <c r="C24" s="60" t="str">
        <f>IF(ISBLANK('Vaccines '!C25),"",'Vaccines '!C25)</f>
        <v/>
      </c>
      <c r="D24" s="59" t="str">
        <f>IF(ISBLANK('Vaccines '!E25),"",'Vaccines '!E25)</f>
        <v/>
      </c>
      <c r="E24" s="59" t="str">
        <f>IF(ISBLANK('Vaccines '!F25),"",'Vaccines '!F25)</f>
        <v/>
      </c>
      <c r="F24" s="59" t="str">
        <f>IF(ISBLANK('Vaccines '!G25),"",'Vaccines '!G25)</f>
        <v/>
      </c>
      <c r="G24" s="59" t="str">
        <f>IF(ISBLANK('Vaccines '!H25),"",'Vaccines '!H25)</f>
        <v/>
      </c>
      <c r="H24" s="59" t="str">
        <f>IF(ISBLANK('Vaccines '!I25),"",'Vaccines '!I25)</f>
        <v/>
      </c>
      <c r="I24" s="59" t="str">
        <f>IF(ISBLANK('Vaccines '!J25),"",'Vaccines '!J25)</f>
        <v/>
      </c>
      <c r="J24" s="59" t="str">
        <f>IF(ISBLANK('Vaccines '!K25),"",'Vaccines '!K25)</f>
        <v/>
      </c>
      <c r="K24" s="183" t="str">
        <f>IF(ISBLANK('Vaccines '!L25),"",'Vaccines '!L25)</f>
        <v/>
      </c>
      <c r="L24" s="180"/>
      <c r="M24" s="80"/>
      <c r="N24" s="42"/>
    </row>
    <row r="25" spans="2:14" ht="15.5" x14ac:dyDescent="0.35">
      <c r="B25" s="37"/>
      <c r="C25" s="60" t="str">
        <f>IF(ISBLANK('Vaccines '!C26),"",'Vaccines '!C26)</f>
        <v/>
      </c>
      <c r="D25" s="59" t="str">
        <f>IF(ISBLANK('Vaccines '!E26),"",'Vaccines '!E26)</f>
        <v/>
      </c>
      <c r="E25" s="59" t="str">
        <f>IF(ISBLANK('Vaccines '!F26),"",'Vaccines '!F26)</f>
        <v/>
      </c>
      <c r="F25" s="59" t="str">
        <f>IF(ISBLANK('Vaccines '!G26),"",'Vaccines '!G26)</f>
        <v/>
      </c>
      <c r="G25" s="59" t="str">
        <f>IF(ISBLANK('Vaccines '!H26),"",'Vaccines '!H26)</f>
        <v/>
      </c>
      <c r="H25" s="59" t="str">
        <f>IF(ISBLANK('Vaccines '!I26),"",'Vaccines '!I26)</f>
        <v/>
      </c>
      <c r="I25" s="59" t="str">
        <f>IF(ISBLANK('Vaccines '!J26),"",'Vaccines '!J26)</f>
        <v/>
      </c>
      <c r="J25" s="59" t="str">
        <f>IF(ISBLANK('Vaccines '!K26),"",'Vaccines '!K26)</f>
        <v/>
      </c>
      <c r="K25" s="183" t="str">
        <f>IF(ISBLANK('Vaccines '!L26),"",'Vaccines '!L26)</f>
        <v/>
      </c>
      <c r="L25" s="180"/>
      <c r="M25" s="80"/>
      <c r="N25" s="42"/>
    </row>
    <row r="26" spans="2:14" ht="15.5" x14ac:dyDescent="0.35">
      <c r="B26" s="37"/>
      <c r="C26" s="60" t="str">
        <f>IF(ISBLANK('Vaccines '!C27),"",'Vaccines '!C27)</f>
        <v/>
      </c>
      <c r="D26" s="59" t="str">
        <f>IF(ISBLANK('Vaccines '!E27),"",'Vaccines '!E27)</f>
        <v/>
      </c>
      <c r="E26" s="59" t="str">
        <f>IF(ISBLANK('Vaccines '!F27),"",'Vaccines '!F27)</f>
        <v/>
      </c>
      <c r="F26" s="59" t="str">
        <f>IF(ISBLANK('Vaccines '!G27),"",'Vaccines '!G27)</f>
        <v/>
      </c>
      <c r="G26" s="59" t="str">
        <f>IF(ISBLANK('Vaccines '!H27),"",'Vaccines '!H27)</f>
        <v/>
      </c>
      <c r="H26" s="59" t="str">
        <f>IF(ISBLANK('Vaccines '!I27),"",'Vaccines '!I27)</f>
        <v/>
      </c>
      <c r="I26" s="59" t="str">
        <f>IF(ISBLANK('Vaccines '!J27),"",'Vaccines '!J27)</f>
        <v/>
      </c>
      <c r="J26" s="59" t="str">
        <f>IF(ISBLANK('Vaccines '!K27),"",'Vaccines '!K27)</f>
        <v/>
      </c>
      <c r="K26" s="183" t="str">
        <f>IF(ISBLANK('Vaccines '!L27),"",'Vaccines '!L27)</f>
        <v/>
      </c>
      <c r="L26" s="180"/>
      <c r="M26" s="80"/>
      <c r="N26" s="42"/>
    </row>
    <row r="27" spans="2:14" ht="15.5" x14ac:dyDescent="0.35">
      <c r="B27" s="37"/>
      <c r="C27" s="60" t="str">
        <f>IF(ISBLANK('Vaccines '!C28),"",'Vaccines '!C28)</f>
        <v/>
      </c>
      <c r="D27" s="59" t="str">
        <f>IF(ISBLANK('Vaccines '!E28),"",'Vaccines '!E28)</f>
        <v/>
      </c>
      <c r="E27" s="59" t="str">
        <f>IF(ISBLANK('Vaccines '!F28),"",'Vaccines '!F28)</f>
        <v/>
      </c>
      <c r="F27" s="59" t="str">
        <f>IF(ISBLANK('Vaccines '!G28),"",'Vaccines '!G28)</f>
        <v/>
      </c>
      <c r="G27" s="59" t="str">
        <f>IF(ISBLANK('Vaccines '!H28),"",'Vaccines '!H28)</f>
        <v/>
      </c>
      <c r="H27" s="59" t="str">
        <f>IF(ISBLANK('Vaccines '!I28),"",'Vaccines '!I28)</f>
        <v/>
      </c>
      <c r="I27" s="59" t="str">
        <f>IF(ISBLANK('Vaccines '!J28),"",'Vaccines '!J28)</f>
        <v/>
      </c>
      <c r="J27" s="59" t="str">
        <f>IF(ISBLANK('Vaccines '!K28),"",'Vaccines '!K28)</f>
        <v/>
      </c>
      <c r="K27" s="183" t="str">
        <f>IF(ISBLANK('Vaccines '!L28),"",'Vaccines '!L28)</f>
        <v/>
      </c>
      <c r="L27" s="180"/>
      <c r="M27" s="80"/>
      <c r="N27" s="42"/>
    </row>
    <row r="28" spans="2:14" ht="15.5" x14ac:dyDescent="0.35">
      <c r="B28" s="37"/>
      <c r="C28" s="60" t="str">
        <f>IF(ISBLANK('Vaccines '!C29),"",'Vaccines '!C29)</f>
        <v/>
      </c>
      <c r="D28" s="59" t="str">
        <f>IF(ISBLANK('Vaccines '!E29),"",'Vaccines '!E29)</f>
        <v/>
      </c>
      <c r="E28" s="59" t="str">
        <f>IF(ISBLANK('Vaccines '!F29),"",'Vaccines '!F29)</f>
        <v/>
      </c>
      <c r="F28" s="59" t="str">
        <f>IF(ISBLANK('Vaccines '!G29),"",'Vaccines '!G29)</f>
        <v/>
      </c>
      <c r="G28" s="59" t="str">
        <f>IF(ISBLANK('Vaccines '!H29),"",'Vaccines '!H29)</f>
        <v/>
      </c>
      <c r="H28" s="59" t="str">
        <f>IF(ISBLANK('Vaccines '!I29),"",'Vaccines '!I29)</f>
        <v/>
      </c>
      <c r="I28" s="59" t="str">
        <f>IF(ISBLANK('Vaccines '!J29),"",'Vaccines '!J29)</f>
        <v/>
      </c>
      <c r="J28" s="59" t="str">
        <f>IF(ISBLANK('Vaccines '!K29),"",'Vaccines '!K29)</f>
        <v/>
      </c>
      <c r="K28" s="183" t="str">
        <f>IF(ISBLANK('Vaccines '!L29),"",'Vaccines '!L29)</f>
        <v/>
      </c>
      <c r="L28" s="180"/>
      <c r="M28" s="80"/>
      <c r="N28" s="42"/>
    </row>
    <row r="29" spans="2:14" ht="15.5" x14ac:dyDescent="0.35">
      <c r="B29" s="37"/>
      <c r="C29" s="60" t="str">
        <f>IF(ISBLANK('Vaccines '!C30),"",'Vaccines '!C30)</f>
        <v/>
      </c>
      <c r="D29" s="59" t="str">
        <f>IF(ISBLANK('Vaccines '!E30),"",'Vaccines '!E30)</f>
        <v/>
      </c>
      <c r="E29" s="59" t="str">
        <f>IF(ISBLANK('Vaccines '!F30),"",'Vaccines '!F30)</f>
        <v/>
      </c>
      <c r="F29" s="59" t="str">
        <f>IF(ISBLANK('Vaccines '!G30),"",'Vaccines '!G30)</f>
        <v/>
      </c>
      <c r="G29" s="59" t="str">
        <f>IF(ISBLANK('Vaccines '!H30),"",'Vaccines '!H30)</f>
        <v/>
      </c>
      <c r="H29" s="59" t="str">
        <f>IF(ISBLANK('Vaccines '!I30),"",'Vaccines '!I30)</f>
        <v/>
      </c>
      <c r="I29" s="59" t="str">
        <f>IF(ISBLANK('Vaccines '!J30),"",'Vaccines '!J30)</f>
        <v/>
      </c>
      <c r="J29" s="59" t="str">
        <f>IF(ISBLANK('Vaccines '!K30),"",'Vaccines '!K30)</f>
        <v/>
      </c>
      <c r="K29" s="183" t="str">
        <f>IF(ISBLANK('Vaccines '!L30),"",'Vaccines '!L30)</f>
        <v/>
      </c>
      <c r="L29" s="180"/>
      <c r="M29" s="80"/>
      <c r="N29" s="42"/>
    </row>
    <row r="30" spans="2:14" ht="15.5" x14ac:dyDescent="0.35">
      <c r="B30" s="37"/>
      <c r="C30" s="60" t="str">
        <f>IF(ISBLANK('Vaccines '!C31),"",'Vaccines '!C31)</f>
        <v/>
      </c>
      <c r="D30" s="59" t="str">
        <f>IF(ISBLANK('Vaccines '!E31),"",'Vaccines '!E31)</f>
        <v/>
      </c>
      <c r="E30" s="59" t="str">
        <f>IF(ISBLANK('Vaccines '!F31),"",'Vaccines '!F31)</f>
        <v/>
      </c>
      <c r="F30" s="59" t="str">
        <f>IF(ISBLANK('Vaccines '!G31),"",'Vaccines '!G31)</f>
        <v/>
      </c>
      <c r="G30" s="59" t="str">
        <f>IF(ISBLANK('Vaccines '!H31),"",'Vaccines '!H31)</f>
        <v/>
      </c>
      <c r="H30" s="59" t="str">
        <f>IF(ISBLANK('Vaccines '!I31),"",'Vaccines '!I31)</f>
        <v/>
      </c>
      <c r="I30" s="59" t="str">
        <f>IF(ISBLANK('Vaccines '!J31),"",'Vaccines '!J31)</f>
        <v/>
      </c>
      <c r="J30" s="59" t="str">
        <f>IF(ISBLANK('Vaccines '!K31),"",'Vaccines '!K31)</f>
        <v/>
      </c>
      <c r="K30" s="183" t="str">
        <f>IF(ISBLANK('Vaccines '!L31),"",'Vaccines '!L31)</f>
        <v/>
      </c>
      <c r="L30" s="180"/>
      <c r="M30" s="80"/>
      <c r="N30" s="42"/>
    </row>
    <row r="31" spans="2:14" ht="15.5" x14ac:dyDescent="0.35">
      <c r="B31" s="37"/>
      <c r="C31" s="60" t="str">
        <f>IF(ISBLANK('Vaccines '!C32),"",'Vaccines '!C32)</f>
        <v/>
      </c>
      <c r="D31" s="59" t="str">
        <f>IF(ISBLANK('Vaccines '!E32),"",'Vaccines '!E32)</f>
        <v/>
      </c>
      <c r="E31" s="59" t="str">
        <f>IF(ISBLANK('Vaccines '!F32),"",'Vaccines '!F32)</f>
        <v/>
      </c>
      <c r="F31" s="59" t="str">
        <f>IF(ISBLANK('Vaccines '!G32),"",'Vaccines '!G32)</f>
        <v/>
      </c>
      <c r="G31" s="59" t="str">
        <f>IF(ISBLANK('Vaccines '!H32),"",'Vaccines '!H32)</f>
        <v/>
      </c>
      <c r="H31" s="59" t="str">
        <f>IF(ISBLANK('Vaccines '!I32),"",'Vaccines '!I32)</f>
        <v/>
      </c>
      <c r="I31" s="59" t="str">
        <f>IF(ISBLANK('Vaccines '!J32),"",'Vaccines '!J32)</f>
        <v/>
      </c>
      <c r="J31" s="59" t="str">
        <f>IF(ISBLANK('Vaccines '!K32),"",'Vaccines '!K32)</f>
        <v/>
      </c>
      <c r="K31" s="183" t="str">
        <f>IF(ISBLANK('Vaccines '!L32),"",'Vaccines '!L32)</f>
        <v/>
      </c>
      <c r="L31" s="180"/>
      <c r="M31" s="80"/>
      <c r="N31" s="42"/>
    </row>
    <row r="32" spans="2:14" ht="15.5" x14ac:dyDescent="0.35">
      <c r="B32" s="37"/>
      <c r="C32" s="60" t="str">
        <f>IF(ISBLANK('Vaccines '!C33),"",'Vaccines '!C33)</f>
        <v/>
      </c>
      <c r="D32" s="59" t="str">
        <f>IF(ISBLANK('Vaccines '!E33),"",'Vaccines '!E33)</f>
        <v/>
      </c>
      <c r="E32" s="59" t="str">
        <f>IF(ISBLANK('Vaccines '!F33),"",'Vaccines '!F33)</f>
        <v/>
      </c>
      <c r="F32" s="59" t="str">
        <f>IF(ISBLANK('Vaccines '!G33),"",'Vaccines '!G33)</f>
        <v/>
      </c>
      <c r="G32" s="59" t="str">
        <f>IF(ISBLANK('Vaccines '!H33),"",'Vaccines '!H33)</f>
        <v/>
      </c>
      <c r="H32" s="59" t="str">
        <f>IF(ISBLANK('Vaccines '!I33),"",'Vaccines '!I33)</f>
        <v/>
      </c>
      <c r="I32" s="59" t="str">
        <f>IF(ISBLANK('Vaccines '!J33),"",'Vaccines '!J33)</f>
        <v/>
      </c>
      <c r="J32" s="59" t="str">
        <f>IF(ISBLANK('Vaccines '!K33),"",'Vaccines '!K33)</f>
        <v/>
      </c>
      <c r="K32" s="183" t="str">
        <f>IF(ISBLANK('Vaccines '!L33),"",'Vaccines '!L33)</f>
        <v/>
      </c>
      <c r="L32" s="180"/>
      <c r="M32" s="80"/>
      <c r="N32" s="42"/>
    </row>
    <row r="33" spans="2:14" ht="15.5" x14ac:dyDescent="0.35">
      <c r="B33" s="37"/>
      <c r="C33" s="60" t="str">
        <f>IF(ISBLANK('Vaccines '!C34),"",'Vaccines '!C34)</f>
        <v/>
      </c>
      <c r="D33" s="59" t="str">
        <f>IF(ISBLANK('Vaccines '!E34),"",'Vaccines '!E34)</f>
        <v/>
      </c>
      <c r="E33" s="59" t="str">
        <f>IF(ISBLANK('Vaccines '!F34),"",'Vaccines '!F34)</f>
        <v/>
      </c>
      <c r="F33" s="59" t="str">
        <f>IF(ISBLANK('Vaccines '!G34),"",'Vaccines '!G34)</f>
        <v/>
      </c>
      <c r="G33" s="59" t="str">
        <f>IF(ISBLANK('Vaccines '!H34),"",'Vaccines '!H34)</f>
        <v/>
      </c>
      <c r="H33" s="59" t="str">
        <f>IF(ISBLANK('Vaccines '!I34),"",'Vaccines '!I34)</f>
        <v/>
      </c>
      <c r="I33" s="59" t="str">
        <f>IF(ISBLANK('Vaccines '!J34),"",'Vaccines '!J34)</f>
        <v/>
      </c>
      <c r="J33" s="59" t="str">
        <f>IF(ISBLANK('Vaccines '!K34),"",'Vaccines '!K34)</f>
        <v/>
      </c>
      <c r="K33" s="183" t="str">
        <f>IF(ISBLANK('Vaccines '!L34),"",'Vaccines '!L34)</f>
        <v/>
      </c>
      <c r="L33" s="180"/>
      <c r="M33" s="80"/>
      <c r="N33" s="42"/>
    </row>
    <row r="34" spans="2:14" ht="15.5" x14ac:dyDescent="0.35">
      <c r="B34" s="37"/>
      <c r="C34" s="60" t="str">
        <f>IF(ISBLANK('Vaccines '!C35),"",'Vaccines '!C35)</f>
        <v/>
      </c>
      <c r="D34" s="59" t="str">
        <f>IF(ISBLANK('Vaccines '!E35),"",'Vaccines '!E35)</f>
        <v/>
      </c>
      <c r="E34" s="59" t="str">
        <f>IF(ISBLANK('Vaccines '!F35),"",'Vaccines '!F35)</f>
        <v/>
      </c>
      <c r="F34" s="59" t="str">
        <f>IF(ISBLANK('Vaccines '!G35),"",'Vaccines '!G35)</f>
        <v/>
      </c>
      <c r="G34" s="59" t="str">
        <f>IF(ISBLANK('Vaccines '!H35),"",'Vaccines '!H35)</f>
        <v/>
      </c>
      <c r="H34" s="59" t="str">
        <f>IF(ISBLANK('Vaccines '!I35),"",'Vaccines '!I35)</f>
        <v/>
      </c>
      <c r="I34" s="59" t="str">
        <f>IF(ISBLANK('Vaccines '!J35),"",'Vaccines '!J35)</f>
        <v/>
      </c>
      <c r="J34" s="59" t="str">
        <f>IF(ISBLANK('Vaccines '!K35),"",'Vaccines '!K35)</f>
        <v/>
      </c>
      <c r="K34" s="183" t="str">
        <f>IF(ISBLANK('Vaccines '!L35),"",'Vaccines '!L35)</f>
        <v/>
      </c>
      <c r="L34" s="180"/>
      <c r="M34" s="80"/>
      <c r="N34" s="42"/>
    </row>
    <row r="35" spans="2:14" ht="15.5" x14ac:dyDescent="0.35">
      <c r="B35" s="37"/>
      <c r="C35" s="60" t="str">
        <f>IF(ISBLANK('Vaccines '!C36),"",'Vaccines '!C36)</f>
        <v/>
      </c>
      <c r="D35" s="59" t="str">
        <f>IF(ISBLANK('Vaccines '!E36),"",'Vaccines '!E36)</f>
        <v/>
      </c>
      <c r="E35" s="59" t="str">
        <f>IF(ISBLANK('Vaccines '!F36),"",'Vaccines '!F36)</f>
        <v/>
      </c>
      <c r="F35" s="59" t="str">
        <f>IF(ISBLANK('Vaccines '!G36),"",'Vaccines '!G36)</f>
        <v/>
      </c>
      <c r="G35" s="59" t="str">
        <f>IF(ISBLANK('Vaccines '!H36),"",'Vaccines '!H36)</f>
        <v/>
      </c>
      <c r="H35" s="59" t="str">
        <f>IF(ISBLANK('Vaccines '!I36),"",'Vaccines '!I36)</f>
        <v/>
      </c>
      <c r="I35" s="59" t="str">
        <f>IF(ISBLANK('Vaccines '!J36),"",'Vaccines '!J36)</f>
        <v/>
      </c>
      <c r="J35" s="59" t="str">
        <f>IF(ISBLANK('Vaccines '!K36),"",'Vaccines '!K36)</f>
        <v/>
      </c>
      <c r="K35" s="183" t="str">
        <f>IF(ISBLANK('Vaccines '!L36),"",'Vaccines '!L36)</f>
        <v/>
      </c>
      <c r="L35" s="180"/>
      <c r="M35" s="80"/>
      <c r="N35" s="42"/>
    </row>
    <row r="36" spans="2:14" ht="15.5" x14ac:dyDescent="0.35">
      <c r="B36" s="37"/>
      <c r="C36" s="60" t="str">
        <f>IF(ISBLANK('Vaccines '!C37),"",'Vaccines '!C37)</f>
        <v/>
      </c>
      <c r="D36" s="59" t="str">
        <f>IF(ISBLANK('Vaccines '!E37),"",'Vaccines '!E37)</f>
        <v/>
      </c>
      <c r="E36" s="59" t="str">
        <f>IF(ISBLANK('Vaccines '!F37),"",'Vaccines '!F37)</f>
        <v/>
      </c>
      <c r="F36" s="59" t="str">
        <f>IF(ISBLANK('Vaccines '!G37),"",'Vaccines '!G37)</f>
        <v/>
      </c>
      <c r="G36" s="59" t="str">
        <f>IF(ISBLANK('Vaccines '!H37),"",'Vaccines '!H37)</f>
        <v/>
      </c>
      <c r="H36" s="59" t="str">
        <f>IF(ISBLANK('Vaccines '!I37),"",'Vaccines '!I37)</f>
        <v/>
      </c>
      <c r="I36" s="59" t="str">
        <f>IF(ISBLANK('Vaccines '!J37),"",'Vaccines '!J37)</f>
        <v/>
      </c>
      <c r="J36" s="59" t="str">
        <f>IF(ISBLANK('Vaccines '!K37),"",'Vaccines '!K37)</f>
        <v/>
      </c>
      <c r="K36" s="183" t="str">
        <f>IF(ISBLANK('Vaccines '!L37),"",'Vaccines '!L37)</f>
        <v/>
      </c>
      <c r="L36" s="180"/>
      <c r="M36" s="80"/>
      <c r="N36" s="42"/>
    </row>
    <row r="37" spans="2:14" ht="15.5" x14ac:dyDescent="0.35">
      <c r="B37" s="37"/>
      <c r="C37" s="60" t="str">
        <f>IF(ISBLANK('Vaccines '!C38),"",'Vaccines '!C38)</f>
        <v/>
      </c>
      <c r="D37" s="59" t="str">
        <f>IF(ISBLANK('Vaccines '!E38),"",'Vaccines '!E38)</f>
        <v/>
      </c>
      <c r="E37" s="59" t="str">
        <f>IF(ISBLANK('Vaccines '!F38),"",'Vaccines '!F38)</f>
        <v/>
      </c>
      <c r="F37" s="59" t="str">
        <f>IF(ISBLANK('Vaccines '!G38),"",'Vaccines '!G38)</f>
        <v/>
      </c>
      <c r="G37" s="59" t="str">
        <f>IF(ISBLANK('Vaccines '!H38),"",'Vaccines '!H38)</f>
        <v/>
      </c>
      <c r="H37" s="59" t="str">
        <f>IF(ISBLANK('Vaccines '!I38),"",'Vaccines '!I38)</f>
        <v/>
      </c>
      <c r="I37" s="59" t="str">
        <f>IF(ISBLANK('Vaccines '!J38),"",'Vaccines '!J38)</f>
        <v/>
      </c>
      <c r="J37" s="59" t="str">
        <f>IF(ISBLANK('Vaccines '!K38),"",'Vaccines '!K38)</f>
        <v/>
      </c>
      <c r="K37" s="183" t="str">
        <f>IF(ISBLANK('Vaccines '!L38),"",'Vaccines '!L38)</f>
        <v/>
      </c>
      <c r="L37" s="180"/>
      <c r="M37" s="80"/>
      <c r="N37" s="42"/>
    </row>
    <row r="38" spans="2:14" ht="15.5" x14ac:dyDescent="0.35">
      <c r="B38" s="37"/>
      <c r="C38" s="60" t="str">
        <f>IF(ISBLANK('Vaccines '!C39),"",'Vaccines '!C39)</f>
        <v/>
      </c>
      <c r="D38" s="59" t="str">
        <f>IF(ISBLANK('Vaccines '!E39),"",'Vaccines '!E39)</f>
        <v/>
      </c>
      <c r="E38" s="59" t="str">
        <f>IF(ISBLANK('Vaccines '!F39),"",'Vaccines '!F39)</f>
        <v/>
      </c>
      <c r="F38" s="59" t="str">
        <f>IF(ISBLANK('Vaccines '!G39),"",'Vaccines '!G39)</f>
        <v/>
      </c>
      <c r="G38" s="59" t="str">
        <f>IF(ISBLANK('Vaccines '!H39),"",'Vaccines '!H39)</f>
        <v/>
      </c>
      <c r="H38" s="59" t="str">
        <f>IF(ISBLANK('Vaccines '!I39),"",'Vaccines '!I39)</f>
        <v/>
      </c>
      <c r="I38" s="59" t="str">
        <f>IF(ISBLANK('Vaccines '!J39),"",'Vaccines '!J39)</f>
        <v/>
      </c>
      <c r="J38" s="59" t="str">
        <f>IF(ISBLANK('Vaccines '!K39),"",'Vaccines '!K39)</f>
        <v/>
      </c>
      <c r="K38" s="183" t="str">
        <f>IF(ISBLANK('Vaccines '!L39),"",'Vaccines '!L39)</f>
        <v/>
      </c>
      <c r="L38" s="180"/>
      <c r="M38" s="80"/>
      <c r="N38" s="42"/>
    </row>
    <row r="39" spans="2:14" ht="15.5" x14ac:dyDescent="0.35">
      <c r="B39" s="37"/>
      <c r="C39" s="60" t="str">
        <f>IF(ISBLANK('Vaccines '!C40),"",'Vaccines '!C40)</f>
        <v/>
      </c>
      <c r="D39" s="59" t="str">
        <f>IF(ISBLANK('Vaccines '!E40),"",'Vaccines '!E40)</f>
        <v/>
      </c>
      <c r="E39" s="59" t="str">
        <f>IF(ISBLANK('Vaccines '!F40),"",'Vaccines '!F40)</f>
        <v/>
      </c>
      <c r="F39" s="59" t="str">
        <f>IF(ISBLANK('Vaccines '!G40),"",'Vaccines '!G40)</f>
        <v/>
      </c>
      <c r="G39" s="59" t="str">
        <f>IF(ISBLANK('Vaccines '!H40),"",'Vaccines '!H40)</f>
        <v/>
      </c>
      <c r="H39" s="59" t="str">
        <f>IF(ISBLANK('Vaccines '!I40),"",'Vaccines '!I40)</f>
        <v/>
      </c>
      <c r="I39" s="59" t="str">
        <f>IF(ISBLANK('Vaccines '!J40),"",'Vaccines '!J40)</f>
        <v/>
      </c>
      <c r="J39" s="59" t="str">
        <f>IF(ISBLANK('Vaccines '!K40),"",'Vaccines '!K40)</f>
        <v/>
      </c>
      <c r="K39" s="183" t="str">
        <f>IF(ISBLANK('Vaccines '!L40),"",'Vaccines '!L40)</f>
        <v/>
      </c>
      <c r="L39" s="180"/>
      <c r="M39" s="80"/>
      <c r="N39" s="42"/>
    </row>
    <row r="40" spans="2:14" ht="15.5" x14ac:dyDescent="0.35">
      <c r="B40" s="37"/>
      <c r="C40" s="60" t="str">
        <f>IF(ISBLANK('Vaccines '!C41),"",'Vaccines '!C41)</f>
        <v/>
      </c>
      <c r="D40" s="59" t="str">
        <f>IF(ISBLANK('Vaccines '!E41),"",'Vaccines '!E41)</f>
        <v/>
      </c>
      <c r="E40" s="59" t="str">
        <f>IF(ISBLANK('Vaccines '!F41),"",'Vaccines '!F41)</f>
        <v/>
      </c>
      <c r="F40" s="59" t="str">
        <f>IF(ISBLANK('Vaccines '!G41),"",'Vaccines '!G41)</f>
        <v/>
      </c>
      <c r="G40" s="59" t="str">
        <f>IF(ISBLANK('Vaccines '!H41),"",'Vaccines '!H41)</f>
        <v/>
      </c>
      <c r="H40" s="59" t="str">
        <f>IF(ISBLANK('Vaccines '!I41),"",'Vaccines '!I41)</f>
        <v/>
      </c>
      <c r="I40" s="59" t="str">
        <f>IF(ISBLANK('Vaccines '!J41),"",'Vaccines '!J41)</f>
        <v/>
      </c>
      <c r="J40" s="59" t="str">
        <f>IF(ISBLANK('Vaccines '!K41),"",'Vaccines '!K41)</f>
        <v/>
      </c>
      <c r="K40" s="183" t="str">
        <f>IF(ISBLANK('Vaccines '!L41),"",'Vaccines '!L41)</f>
        <v/>
      </c>
      <c r="L40" s="180"/>
      <c r="M40" s="80"/>
      <c r="N40" s="42"/>
    </row>
    <row r="41" spans="2:14" ht="15.5" x14ac:dyDescent="0.35">
      <c r="B41" s="37"/>
      <c r="C41" s="60" t="str">
        <f>IF(ISBLANK('Vaccines '!C42),"",'Vaccines '!C42)</f>
        <v/>
      </c>
      <c r="D41" s="59" t="str">
        <f>IF(ISBLANK('Vaccines '!E42),"",'Vaccines '!E42)</f>
        <v/>
      </c>
      <c r="E41" s="59" t="str">
        <f>IF(ISBLANK('Vaccines '!F42),"",'Vaccines '!F42)</f>
        <v/>
      </c>
      <c r="F41" s="59" t="str">
        <f>IF(ISBLANK('Vaccines '!G42),"",'Vaccines '!G42)</f>
        <v/>
      </c>
      <c r="G41" s="59" t="str">
        <f>IF(ISBLANK('Vaccines '!H42),"",'Vaccines '!H42)</f>
        <v/>
      </c>
      <c r="H41" s="59" t="str">
        <f>IF(ISBLANK('Vaccines '!I42),"",'Vaccines '!I42)</f>
        <v/>
      </c>
      <c r="I41" s="59" t="str">
        <f>IF(ISBLANK('Vaccines '!J42),"",'Vaccines '!J42)</f>
        <v/>
      </c>
      <c r="J41" s="59" t="str">
        <f>IF(ISBLANK('Vaccines '!K42),"",'Vaccines '!K42)</f>
        <v/>
      </c>
      <c r="K41" s="183" t="str">
        <f>IF(ISBLANK('Vaccines '!L42),"",'Vaccines '!L42)</f>
        <v/>
      </c>
      <c r="L41" s="180"/>
      <c r="M41" s="80"/>
      <c r="N41" s="42"/>
    </row>
    <row r="42" spans="2:14" ht="15.5" x14ac:dyDescent="0.35">
      <c r="B42" s="37"/>
      <c r="C42" s="60" t="str">
        <f>IF(ISBLANK('Vaccines '!C43),"",'Vaccines '!C43)</f>
        <v/>
      </c>
      <c r="D42" s="59" t="str">
        <f>IF(ISBLANK('Vaccines '!E43),"",'Vaccines '!E43)</f>
        <v/>
      </c>
      <c r="E42" s="59" t="str">
        <f>IF(ISBLANK('Vaccines '!F43),"",'Vaccines '!F43)</f>
        <v/>
      </c>
      <c r="F42" s="59" t="str">
        <f>IF(ISBLANK('Vaccines '!G43),"",'Vaccines '!G43)</f>
        <v/>
      </c>
      <c r="G42" s="59" t="str">
        <f>IF(ISBLANK('Vaccines '!H43),"",'Vaccines '!H43)</f>
        <v/>
      </c>
      <c r="H42" s="59" t="str">
        <f>IF(ISBLANK('Vaccines '!I43),"",'Vaccines '!I43)</f>
        <v/>
      </c>
      <c r="I42" s="59" t="str">
        <f>IF(ISBLANK('Vaccines '!J43),"",'Vaccines '!J43)</f>
        <v/>
      </c>
      <c r="J42" s="59" t="str">
        <f>IF(ISBLANK('Vaccines '!K43),"",'Vaccines '!K43)</f>
        <v/>
      </c>
      <c r="K42" s="183" t="str">
        <f>IF(ISBLANK('Vaccines '!L43),"",'Vaccines '!L43)</f>
        <v/>
      </c>
      <c r="L42" s="180"/>
      <c r="M42" s="80"/>
      <c r="N42" s="42"/>
    </row>
    <row r="43" spans="2:14" ht="15.5" x14ac:dyDescent="0.35">
      <c r="B43" s="37"/>
      <c r="C43" s="60" t="str">
        <f>IF(ISBLANK('Vaccines '!C44),"",'Vaccines '!C44)</f>
        <v/>
      </c>
      <c r="D43" s="59" t="str">
        <f>IF(ISBLANK('Vaccines '!E44),"",'Vaccines '!E44)</f>
        <v/>
      </c>
      <c r="E43" s="59" t="str">
        <f>IF(ISBLANK('Vaccines '!F44),"",'Vaccines '!F44)</f>
        <v/>
      </c>
      <c r="F43" s="59" t="str">
        <f>IF(ISBLANK('Vaccines '!G44),"",'Vaccines '!G44)</f>
        <v/>
      </c>
      <c r="G43" s="59" t="str">
        <f>IF(ISBLANK('Vaccines '!H44),"",'Vaccines '!H44)</f>
        <v/>
      </c>
      <c r="H43" s="59" t="str">
        <f>IF(ISBLANK('Vaccines '!I44),"",'Vaccines '!I44)</f>
        <v/>
      </c>
      <c r="I43" s="59" t="str">
        <f>IF(ISBLANK('Vaccines '!J44),"",'Vaccines '!J44)</f>
        <v/>
      </c>
      <c r="J43" s="59" t="str">
        <f>IF(ISBLANK('Vaccines '!K44),"",'Vaccines '!K44)</f>
        <v/>
      </c>
      <c r="K43" s="183" t="str">
        <f>IF(ISBLANK('Vaccines '!L44),"",'Vaccines '!L44)</f>
        <v/>
      </c>
      <c r="L43" s="180"/>
      <c r="M43" s="80"/>
      <c r="N43" s="42"/>
    </row>
    <row r="44" spans="2:14" ht="15.5" x14ac:dyDescent="0.35">
      <c r="B44" s="37"/>
      <c r="C44" s="60" t="str">
        <f>IF(ISBLANK('Vaccines '!C45),"",'Vaccines '!C45)</f>
        <v/>
      </c>
      <c r="D44" s="59" t="str">
        <f>IF(ISBLANK('Vaccines '!E45),"",'Vaccines '!E45)</f>
        <v/>
      </c>
      <c r="E44" s="59" t="str">
        <f>IF(ISBLANK('Vaccines '!F45),"",'Vaccines '!F45)</f>
        <v/>
      </c>
      <c r="F44" s="59" t="str">
        <f>IF(ISBLANK('Vaccines '!G45),"",'Vaccines '!G45)</f>
        <v/>
      </c>
      <c r="G44" s="59" t="str">
        <f>IF(ISBLANK('Vaccines '!H45),"",'Vaccines '!H45)</f>
        <v/>
      </c>
      <c r="H44" s="59" t="str">
        <f>IF(ISBLANK('Vaccines '!I45),"",'Vaccines '!I45)</f>
        <v/>
      </c>
      <c r="I44" s="59" t="str">
        <f>IF(ISBLANK('Vaccines '!J45),"",'Vaccines '!J45)</f>
        <v/>
      </c>
      <c r="J44" s="59" t="str">
        <f>IF(ISBLANK('Vaccines '!K45),"",'Vaccines '!K45)</f>
        <v/>
      </c>
      <c r="K44" s="183" t="str">
        <f>IF(ISBLANK('Vaccines '!L45),"",'Vaccines '!L45)</f>
        <v/>
      </c>
      <c r="L44" s="180"/>
      <c r="M44" s="80"/>
      <c r="N44" s="42"/>
    </row>
    <row r="45" spans="2:14" ht="15.5" x14ac:dyDescent="0.35">
      <c r="B45" s="37"/>
      <c r="C45" s="60" t="str">
        <f>IF(ISBLANK('Vaccines '!C46),"",'Vaccines '!C46)</f>
        <v/>
      </c>
      <c r="D45" s="59" t="str">
        <f>IF(ISBLANK('Vaccines '!E46),"",'Vaccines '!E46)</f>
        <v/>
      </c>
      <c r="E45" s="59" t="str">
        <f>IF(ISBLANK('Vaccines '!F46),"",'Vaccines '!F46)</f>
        <v/>
      </c>
      <c r="F45" s="59" t="str">
        <f>IF(ISBLANK('Vaccines '!G46),"",'Vaccines '!G46)</f>
        <v/>
      </c>
      <c r="G45" s="59" t="str">
        <f>IF(ISBLANK('Vaccines '!H46),"",'Vaccines '!H46)</f>
        <v/>
      </c>
      <c r="H45" s="59" t="str">
        <f>IF(ISBLANK('Vaccines '!I46),"",'Vaccines '!I46)</f>
        <v/>
      </c>
      <c r="I45" s="59" t="str">
        <f>IF(ISBLANK('Vaccines '!J46),"",'Vaccines '!J46)</f>
        <v/>
      </c>
      <c r="J45" s="59" t="str">
        <f>IF(ISBLANK('Vaccines '!K46),"",'Vaccines '!K46)</f>
        <v/>
      </c>
      <c r="K45" s="183" t="str">
        <f>IF(ISBLANK('Vaccines '!L46),"",'Vaccines '!L46)</f>
        <v/>
      </c>
      <c r="L45" s="180"/>
      <c r="M45" s="80"/>
      <c r="N45" s="42"/>
    </row>
    <row r="46" spans="2:14" ht="15.5" x14ac:dyDescent="0.35">
      <c r="B46" s="37"/>
      <c r="C46" s="60" t="str">
        <f>IF(ISBLANK('Vaccines '!C47),"",'Vaccines '!C47)</f>
        <v/>
      </c>
      <c r="D46" s="59" t="str">
        <f>IF(ISBLANK('Vaccines '!E47),"",'Vaccines '!E47)</f>
        <v/>
      </c>
      <c r="E46" s="59" t="str">
        <f>IF(ISBLANK('Vaccines '!F47),"",'Vaccines '!F47)</f>
        <v/>
      </c>
      <c r="F46" s="59" t="str">
        <f>IF(ISBLANK('Vaccines '!G47),"",'Vaccines '!G47)</f>
        <v/>
      </c>
      <c r="G46" s="59" t="str">
        <f>IF(ISBLANK('Vaccines '!H47),"",'Vaccines '!H47)</f>
        <v/>
      </c>
      <c r="H46" s="59" t="str">
        <f>IF(ISBLANK('Vaccines '!I47),"",'Vaccines '!I47)</f>
        <v/>
      </c>
      <c r="I46" s="59" t="str">
        <f>IF(ISBLANK('Vaccines '!J47),"",'Vaccines '!J47)</f>
        <v/>
      </c>
      <c r="J46" s="59" t="str">
        <f>IF(ISBLANK('Vaccines '!K47),"",'Vaccines '!K47)</f>
        <v/>
      </c>
      <c r="K46" s="183" t="str">
        <f>IF(ISBLANK('Vaccines '!L47),"",'Vaccines '!L47)</f>
        <v/>
      </c>
      <c r="L46" s="180"/>
      <c r="M46" s="80"/>
      <c r="N46" s="42"/>
    </row>
    <row r="47" spans="2:14" ht="16" thickBot="1" x14ac:dyDescent="0.4">
      <c r="B47" s="37"/>
      <c r="C47" s="58" t="str">
        <f>IF(ISBLANK('Vaccines '!C48),"",'Vaccines '!C48)</f>
        <v/>
      </c>
      <c r="D47" s="57" t="str">
        <f>IF(ISBLANK('Vaccines '!E48),"",'Vaccines '!E48)</f>
        <v/>
      </c>
      <c r="E47" s="57" t="str">
        <f>IF(ISBLANK('Vaccines '!F48),"",'Vaccines '!F48)</f>
        <v/>
      </c>
      <c r="F47" s="57" t="str">
        <f>IF(ISBLANK('Vaccines '!G48),"",'Vaccines '!G48)</f>
        <v/>
      </c>
      <c r="G47" s="57" t="str">
        <f>IF(ISBLANK('Vaccines '!H48),"",'Vaccines '!H48)</f>
        <v/>
      </c>
      <c r="H47" s="57" t="str">
        <f>IF(ISBLANK('Vaccines '!I48),"",'Vaccines '!I48)</f>
        <v/>
      </c>
      <c r="I47" s="57" t="str">
        <f>IF(ISBLANK('Vaccines '!J48),"",'Vaccines '!J48)</f>
        <v/>
      </c>
      <c r="J47" s="57" t="str">
        <f>IF(ISBLANK('Vaccines '!K48),"",'Vaccines '!K48)</f>
        <v/>
      </c>
      <c r="K47" s="184" t="str">
        <f>IF(ISBLANK('Vaccines '!L48),"",'Vaccines '!L48)</f>
        <v/>
      </c>
      <c r="L47" s="181"/>
      <c r="M47" s="81"/>
      <c r="N47" s="42"/>
    </row>
    <row r="48" spans="2:14" ht="8.15" customHeight="1" thickBot="1" x14ac:dyDescent="0.4">
      <c r="B48" s="37"/>
      <c r="C48" s="55"/>
      <c r="D48" s="29"/>
      <c r="E48" s="69"/>
      <c r="F48" s="29"/>
      <c r="G48" s="74"/>
      <c r="H48" s="29"/>
      <c r="I48" s="29"/>
      <c r="J48" s="29"/>
      <c r="K48" s="29"/>
      <c r="L48" s="29"/>
      <c r="M48" s="29"/>
      <c r="N48" s="42"/>
    </row>
    <row r="49" spans="2:14" ht="18" customHeight="1" x14ac:dyDescent="0.35">
      <c r="B49" s="37"/>
      <c r="C49" s="172" t="s">
        <v>39</v>
      </c>
      <c r="D49" s="173"/>
      <c r="E49" s="173"/>
      <c r="F49" s="174"/>
      <c r="G49" s="74"/>
      <c r="H49" s="29"/>
      <c r="I49" s="29"/>
      <c r="J49" s="29"/>
      <c r="K49" s="29"/>
      <c r="L49" s="29"/>
      <c r="M49" s="29"/>
      <c r="N49" s="42"/>
    </row>
    <row r="50" spans="2:14" ht="8.15" customHeight="1" thickBot="1" x14ac:dyDescent="0.4">
      <c r="B50" s="37"/>
      <c r="C50" s="175"/>
      <c r="D50" s="176"/>
      <c r="E50" s="176"/>
      <c r="F50" s="177"/>
      <c r="G50" s="74"/>
      <c r="H50" s="29"/>
      <c r="I50" s="29"/>
      <c r="J50" s="29"/>
      <c r="K50" s="29"/>
      <c r="L50" s="29"/>
      <c r="M50" s="29"/>
      <c r="N50" s="42"/>
    </row>
    <row r="51" spans="2:14" ht="8.15" customHeight="1" thickBot="1" x14ac:dyDescent="0.4">
      <c r="B51" s="38"/>
      <c r="C51" s="54"/>
      <c r="D51" s="30"/>
      <c r="E51" s="70"/>
      <c r="F51" s="30"/>
      <c r="G51" s="75"/>
      <c r="H51" s="30"/>
      <c r="I51" s="30"/>
      <c r="J51" s="30"/>
      <c r="K51" s="30"/>
      <c r="L51" s="30"/>
      <c r="M51" s="30"/>
      <c r="N51" s="43"/>
    </row>
  </sheetData>
  <mergeCells count="2">
    <mergeCell ref="C49:F50"/>
    <mergeCell ref="F4:H4"/>
  </mergeCells>
  <hyperlinks>
    <hyperlink ref="C49" location="'Incident SEA form'!A1" display="Click here to return to the main form" xr:uid="{64C8EDF6-0E07-4EE7-89B1-AF1DE8F6B953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D5F8A78-E313-4D9D-B722-DF96F6CF3617}">
          <x14:formula1>
            <xm:f>'Pick Lists'!$G$2:$G$5</xm:f>
          </x14:formula1>
          <xm:sqref>L8:L47</xm:sqref>
        </x14:dataValidation>
        <x14:dataValidation type="list" allowBlank="1" showInputMessage="1" showErrorMessage="1" xr:uid="{60FEF734-EAE1-479C-A6C0-D3B04BF9235C}">
          <x14:formula1>
            <xm:f>'Pick Lists'!$F$2:$F$4</xm:f>
          </x14:formula1>
          <xm:sqref>M8:M47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CE656-37D1-457A-9964-D272D209DE33}">
  <dimension ref="A1:I41"/>
  <sheetViews>
    <sheetView topLeftCell="A4" workbookViewId="0">
      <selection activeCell="E29" sqref="E29"/>
    </sheetView>
  </sheetViews>
  <sheetFormatPr defaultRowHeight="14.5" x14ac:dyDescent="0.35"/>
  <cols>
    <col min="1" max="1" width="25" customWidth="1"/>
    <col min="2" max="3" width="31.7265625" customWidth="1"/>
    <col min="4" max="4" width="35.26953125" bestFit="1" customWidth="1"/>
    <col min="5" max="5" width="36.7265625" bestFit="1" customWidth="1"/>
    <col min="6" max="6" width="12.54296875" customWidth="1"/>
    <col min="7" max="7" width="16.1796875" bestFit="1" customWidth="1"/>
    <col min="8" max="8" width="39.26953125" bestFit="1" customWidth="1"/>
    <col min="9" max="9" width="18.1796875" customWidth="1"/>
  </cols>
  <sheetData>
    <row r="1" spans="1:9" x14ac:dyDescent="0.35">
      <c r="A1" s="1" t="s">
        <v>50</v>
      </c>
      <c r="B1" s="1" t="s">
        <v>51</v>
      </c>
      <c r="C1" s="1" t="s">
        <v>52</v>
      </c>
      <c r="D1" s="1" t="s">
        <v>33</v>
      </c>
      <c r="E1" s="1" t="s">
        <v>46</v>
      </c>
      <c r="G1" s="1" t="s">
        <v>48</v>
      </c>
      <c r="H1" s="87" t="s">
        <v>53</v>
      </c>
      <c r="I1" s="87" t="s">
        <v>30</v>
      </c>
    </row>
    <row r="2" spans="1:9" x14ac:dyDescent="0.35">
      <c r="A2" s="1"/>
      <c r="B2" s="1"/>
      <c r="C2" s="1"/>
      <c r="E2" s="1"/>
      <c r="H2" s="88"/>
      <c r="I2" s="88"/>
    </row>
    <row r="3" spans="1:9" x14ac:dyDescent="0.35">
      <c r="A3" t="s">
        <v>54</v>
      </c>
      <c r="B3" t="s">
        <v>19</v>
      </c>
      <c r="C3" t="s">
        <v>55</v>
      </c>
      <c r="D3" t="s">
        <v>56</v>
      </c>
      <c r="E3" t="s">
        <v>57</v>
      </c>
      <c r="F3" t="s">
        <v>58</v>
      </c>
      <c r="G3" t="s">
        <v>59</v>
      </c>
      <c r="H3" s="88" t="s">
        <v>60</v>
      </c>
      <c r="I3" s="88" t="s">
        <v>61</v>
      </c>
    </row>
    <row r="4" spans="1:9" x14ac:dyDescent="0.35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s="88" t="s">
        <v>69</v>
      </c>
      <c r="I4" s="88" t="s">
        <v>70</v>
      </c>
    </row>
    <row r="5" spans="1:9" x14ac:dyDescent="0.35">
      <c r="A5" t="s">
        <v>71</v>
      </c>
      <c r="B5" t="s">
        <v>72</v>
      </c>
      <c r="C5" t="s">
        <v>73</v>
      </c>
      <c r="D5" t="s">
        <v>74</v>
      </c>
      <c r="G5" t="s">
        <v>75</v>
      </c>
      <c r="H5" s="88" t="s">
        <v>76</v>
      </c>
      <c r="I5" s="88" t="s">
        <v>77</v>
      </c>
    </row>
    <row r="6" spans="1:9" x14ac:dyDescent="0.35">
      <c r="A6" t="s">
        <v>78</v>
      </c>
      <c r="B6" t="s">
        <v>79</v>
      </c>
      <c r="C6" t="s">
        <v>80</v>
      </c>
      <c r="D6" t="s">
        <v>81</v>
      </c>
      <c r="H6" s="88" t="s">
        <v>82</v>
      </c>
      <c r="I6" s="88" t="s">
        <v>83</v>
      </c>
    </row>
    <row r="7" spans="1:9" x14ac:dyDescent="0.35">
      <c r="A7" t="s">
        <v>84</v>
      </c>
      <c r="B7" t="s">
        <v>85</v>
      </c>
      <c r="C7" t="s">
        <v>86</v>
      </c>
      <c r="D7" t="s">
        <v>87</v>
      </c>
      <c r="H7" s="88" t="s">
        <v>88</v>
      </c>
      <c r="I7" s="88" t="s">
        <v>83</v>
      </c>
    </row>
    <row r="8" spans="1:9" x14ac:dyDescent="0.35">
      <c r="A8" t="s">
        <v>89</v>
      </c>
      <c r="C8" t="s">
        <v>90</v>
      </c>
      <c r="D8" t="s">
        <v>91</v>
      </c>
      <c r="H8" s="88" t="s">
        <v>92</v>
      </c>
      <c r="I8" s="88" t="s">
        <v>61</v>
      </c>
    </row>
    <row r="9" spans="1:9" x14ac:dyDescent="0.35">
      <c r="A9" t="s">
        <v>93</v>
      </c>
      <c r="C9" t="s">
        <v>94</v>
      </c>
      <c r="D9" t="s">
        <v>95</v>
      </c>
      <c r="H9" s="88" t="s">
        <v>96</v>
      </c>
      <c r="I9" s="88" t="s">
        <v>61</v>
      </c>
    </row>
    <row r="10" spans="1:9" x14ac:dyDescent="0.35">
      <c r="A10" t="s">
        <v>97</v>
      </c>
      <c r="C10" t="s">
        <v>98</v>
      </c>
      <c r="D10" t="s">
        <v>99</v>
      </c>
      <c r="H10" s="88" t="s">
        <v>100</v>
      </c>
      <c r="I10" s="88" t="s">
        <v>83</v>
      </c>
    </row>
    <row r="11" spans="1:9" x14ac:dyDescent="0.35">
      <c r="C11" t="s">
        <v>101</v>
      </c>
      <c r="D11" t="s">
        <v>102</v>
      </c>
      <c r="H11" s="88" t="s">
        <v>103</v>
      </c>
      <c r="I11" s="88" t="s">
        <v>104</v>
      </c>
    </row>
    <row r="12" spans="1:9" x14ac:dyDescent="0.35">
      <c r="D12" t="s">
        <v>105</v>
      </c>
      <c r="H12" s="88" t="s">
        <v>106</v>
      </c>
      <c r="I12" s="88" t="s">
        <v>104</v>
      </c>
    </row>
    <row r="13" spans="1:9" x14ac:dyDescent="0.35">
      <c r="D13" t="s">
        <v>107</v>
      </c>
      <c r="H13" s="88" t="s">
        <v>108</v>
      </c>
      <c r="I13" s="88" t="s">
        <v>109</v>
      </c>
    </row>
    <row r="14" spans="1:9" x14ac:dyDescent="0.35">
      <c r="D14" t="s">
        <v>110</v>
      </c>
      <c r="H14" s="88" t="s">
        <v>111</v>
      </c>
      <c r="I14" s="88" t="s">
        <v>112</v>
      </c>
    </row>
    <row r="15" spans="1:9" x14ac:dyDescent="0.35">
      <c r="D15" t="s">
        <v>113</v>
      </c>
      <c r="H15" s="88" t="s">
        <v>114</v>
      </c>
      <c r="I15" s="88" t="s">
        <v>70</v>
      </c>
    </row>
    <row r="16" spans="1:9" x14ac:dyDescent="0.35">
      <c r="H16" s="88" t="s">
        <v>115</v>
      </c>
      <c r="I16" s="88" t="s">
        <v>70</v>
      </c>
    </row>
    <row r="17" spans="8:9" x14ac:dyDescent="0.35">
      <c r="H17" s="88" t="s">
        <v>116</v>
      </c>
      <c r="I17" s="88" t="s">
        <v>70</v>
      </c>
    </row>
    <row r="18" spans="8:9" x14ac:dyDescent="0.35">
      <c r="H18" s="88" t="s">
        <v>117</v>
      </c>
      <c r="I18" s="88" t="s">
        <v>118</v>
      </c>
    </row>
    <row r="19" spans="8:9" x14ac:dyDescent="0.35">
      <c r="H19" s="88" t="s">
        <v>119</v>
      </c>
      <c r="I19" s="88" t="s">
        <v>118</v>
      </c>
    </row>
    <row r="20" spans="8:9" x14ac:dyDescent="0.35">
      <c r="H20" s="88" t="s">
        <v>185</v>
      </c>
      <c r="I20" s="88" t="s">
        <v>187</v>
      </c>
    </row>
    <row r="21" spans="8:9" x14ac:dyDescent="0.35">
      <c r="H21" s="88" t="s">
        <v>120</v>
      </c>
      <c r="I21" s="88" t="s">
        <v>83</v>
      </c>
    </row>
    <row r="22" spans="8:9" x14ac:dyDescent="0.35">
      <c r="H22" s="88" t="s">
        <v>186</v>
      </c>
      <c r="I22" s="88" t="s">
        <v>188</v>
      </c>
    </row>
    <row r="23" spans="8:9" x14ac:dyDescent="0.35">
      <c r="H23" s="88" t="s">
        <v>121</v>
      </c>
      <c r="I23" s="88" t="s">
        <v>83</v>
      </c>
    </row>
    <row r="24" spans="8:9" x14ac:dyDescent="0.35">
      <c r="H24" s="88" t="s">
        <v>122</v>
      </c>
      <c r="I24" s="88" t="s">
        <v>70</v>
      </c>
    </row>
    <row r="25" spans="8:9" x14ac:dyDescent="0.35">
      <c r="H25" s="88" t="s">
        <v>123</v>
      </c>
      <c r="I25" s="88" t="s">
        <v>83</v>
      </c>
    </row>
    <row r="26" spans="8:9" x14ac:dyDescent="0.35">
      <c r="H26" s="88" t="s">
        <v>124</v>
      </c>
      <c r="I26" s="88" t="s">
        <v>118</v>
      </c>
    </row>
    <row r="27" spans="8:9" x14ac:dyDescent="0.35">
      <c r="H27" s="88" t="s">
        <v>125</v>
      </c>
      <c r="I27" s="88" t="s">
        <v>61</v>
      </c>
    </row>
    <row r="28" spans="8:9" x14ac:dyDescent="0.35">
      <c r="H28" s="88" t="s">
        <v>126</v>
      </c>
      <c r="I28" s="88" t="s">
        <v>70</v>
      </c>
    </row>
    <row r="29" spans="8:9" x14ac:dyDescent="0.35">
      <c r="H29" s="88" t="s">
        <v>127</v>
      </c>
      <c r="I29" s="88" t="s">
        <v>118</v>
      </c>
    </row>
    <row r="30" spans="8:9" x14ac:dyDescent="0.35">
      <c r="H30" s="88" t="s">
        <v>128</v>
      </c>
      <c r="I30" s="88" t="s">
        <v>61</v>
      </c>
    </row>
    <row r="31" spans="8:9" x14ac:dyDescent="0.35">
      <c r="H31" s="88" t="s">
        <v>129</v>
      </c>
      <c r="I31" s="88" t="s">
        <v>61</v>
      </c>
    </row>
    <row r="32" spans="8:9" x14ac:dyDescent="0.35">
      <c r="H32" s="88" t="s">
        <v>130</v>
      </c>
      <c r="I32" s="88" t="s">
        <v>83</v>
      </c>
    </row>
    <row r="33" spans="8:9" x14ac:dyDescent="0.35">
      <c r="H33" s="88" t="s">
        <v>131</v>
      </c>
      <c r="I33" s="88" t="s">
        <v>83</v>
      </c>
    </row>
    <row r="34" spans="8:9" x14ac:dyDescent="0.35">
      <c r="H34" s="88" t="s">
        <v>132</v>
      </c>
      <c r="I34" s="88" t="s">
        <v>118</v>
      </c>
    </row>
    <row r="35" spans="8:9" x14ac:dyDescent="0.35">
      <c r="H35" s="88" t="s">
        <v>133</v>
      </c>
      <c r="I35" s="88" t="s">
        <v>70</v>
      </c>
    </row>
    <row r="36" spans="8:9" x14ac:dyDescent="0.35">
      <c r="H36" s="88" t="s">
        <v>134</v>
      </c>
      <c r="I36" s="88" t="s">
        <v>70</v>
      </c>
    </row>
    <row r="37" spans="8:9" x14ac:dyDescent="0.35">
      <c r="H37" s="88" t="s">
        <v>135</v>
      </c>
      <c r="I37" s="88" t="s">
        <v>83</v>
      </c>
    </row>
    <row r="38" spans="8:9" x14ac:dyDescent="0.35">
      <c r="H38" s="88" t="s">
        <v>136</v>
      </c>
      <c r="I38" s="88" t="s">
        <v>83</v>
      </c>
    </row>
    <row r="39" spans="8:9" x14ac:dyDescent="0.35">
      <c r="H39" s="88" t="s">
        <v>137</v>
      </c>
      <c r="I39" s="88" t="s">
        <v>138</v>
      </c>
    </row>
    <row r="40" spans="8:9" x14ac:dyDescent="0.35">
      <c r="H40" s="88" t="s">
        <v>139</v>
      </c>
      <c r="I40" s="88" t="s">
        <v>70</v>
      </c>
    </row>
    <row r="41" spans="8:9" x14ac:dyDescent="0.35">
      <c r="H41" s="88" t="s">
        <v>140</v>
      </c>
      <c r="I41" s="88" t="s">
        <v>118</v>
      </c>
    </row>
  </sheetData>
  <sheetProtection sheet="1" objects="1" scenarios="1"/>
  <sortState xmlns:xlrd2="http://schemas.microsoft.com/office/spreadsheetml/2017/richdata2" ref="C3:C11">
    <sortCondition ref="C3:C11"/>
  </sortState>
  <dataValidations count="3">
    <dataValidation allowBlank="1" showInputMessage="1" showErrorMessage="1" prompt="Moderna" sqref="H40:H41" xr:uid="{C52B9B4F-032D-4BD5-BF8A-619393E13008}"/>
    <dataValidation allowBlank="1" showInputMessage="1" showErrorMessage="1" prompt="Sanofi" sqref="H38" xr:uid="{C384CB7D-83C3-40E8-A269-96259F141CE1}"/>
    <dataValidation allowBlank="1" showInputMessage="1" showErrorMessage="1" prompt="Pfizer" sqref="H37:H39" xr:uid="{4E618469-5C1D-4490-A41E-7F41329151C1}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B3698-7929-4152-A255-EBF5FED57362}">
  <dimension ref="A1:E25"/>
  <sheetViews>
    <sheetView showGridLines="0" workbookViewId="0">
      <selection activeCell="B11" sqref="B11"/>
    </sheetView>
  </sheetViews>
  <sheetFormatPr defaultColWidth="8.7265625" defaultRowHeight="14.5" x14ac:dyDescent="0.35"/>
  <cols>
    <col min="1" max="1" width="40.1796875" style="48" customWidth="1"/>
    <col min="2" max="2" width="44.26953125" style="48" customWidth="1"/>
    <col min="3" max="3" width="46.81640625" style="51" customWidth="1"/>
    <col min="4" max="5" width="41.54296875" style="48" customWidth="1"/>
    <col min="6" max="16384" width="8.7265625" style="48"/>
  </cols>
  <sheetData>
    <row r="1" spans="1:5" s="46" customFormat="1" x14ac:dyDescent="0.35">
      <c r="A1" s="44" t="s">
        <v>19</v>
      </c>
      <c r="B1" s="44" t="s">
        <v>63</v>
      </c>
      <c r="C1" s="45" t="s">
        <v>79</v>
      </c>
      <c r="D1" s="44" t="s">
        <v>72</v>
      </c>
      <c r="E1" s="44" t="s">
        <v>85</v>
      </c>
    </row>
    <row r="2" spans="1:5" ht="62.5" customHeight="1" x14ac:dyDescent="0.35">
      <c r="A2" s="47" t="s">
        <v>141</v>
      </c>
      <c r="B2" s="47" t="s">
        <v>142</v>
      </c>
      <c r="C2" s="12" t="s">
        <v>143</v>
      </c>
      <c r="D2" s="12" t="s">
        <v>144</v>
      </c>
      <c r="E2" s="47" t="s">
        <v>141</v>
      </c>
    </row>
    <row r="3" spans="1:5" ht="42" x14ac:dyDescent="0.35">
      <c r="A3" s="47" t="s">
        <v>145</v>
      </c>
      <c r="B3" s="47" t="s">
        <v>146</v>
      </c>
      <c r="C3" s="12" t="s">
        <v>147</v>
      </c>
      <c r="D3" s="47" t="s">
        <v>148</v>
      </c>
      <c r="E3" s="47" t="s">
        <v>146</v>
      </c>
    </row>
    <row r="4" spans="1:5" ht="28" x14ac:dyDescent="0.35">
      <c r="A4" s="47" t="s">
        <v>146</v>
      </c>
      <c r="B4" s="49" t="s">
        <v>149</v>
      </c>
      <c r="C4" s="12" t="s">
        <v>150</v>
      </c>
      <c r="D4" s="47" t="s">
        <v>151</v>
      </c>
      <c r="E4" s="47" t="s">
        <v>149</v>
      </c>
    </row>
    <row r="5" spans="1:5" ht="28" x14ac:dyDescent="0.35">
      <c r="A5" s="47" t="s">
        <v>149</v>
      </c>
      <c r="B5" s="47" t="s">
        <v>152</v>
      </c>
      <c r="C5" s="12" t="s">
        <v>153</v>
      </c>
      <c r="D5" s="47" t="s">
        <v>146</v>
      </c>
      <c r="E5" s="47" t="s">
        <v>154</v>
      </c>
    </row>
    <row r="6" spans="1:5" ht="56" x14ac:dyDescent="0.35">
      <c r="A6" s="47" t="s">
        <v>155</v>
      </c>
      <c r="B6" s="47" t="s">
        <v>156</v>
      </c>
      <c r="C6" s="12" t="s">
        <v>157</v>
      </c>
      <c r="D6" s="47" t="s">
        <v>149</v>
      </c>
      <c r="E6" s="47" t="s">
        <v>158</v>
      </c>
    </row>
    <row r="7" spans="1:5" ht="42" x14ac:dyDescent="0.35">
      <c r="A7" s="47" t="s">
        <v>159</v>
      </c>
      <c r="B7" s="47" t="s">
        <v>160</v>
      </c>
      <c r="C7" s="47" t="s">
        <v>161</v>
      </c>
      <c r="D7" s="47" t="s">
        <v>162</v>
      </c>
      <c r="E7" s="47" t="s">
        <v>160</v>
      </c>
    </row>
    <row r="8" spans="1:5" ht="56" x14ac:dyDescent="0.35">
      <c r="A8" s="47" t="s">
        <v>160</v>
      </c>
      <c r="B8" s="47" t="s">
        <v>163</v>
      </c>
      <c r="C8" s="12" t="s">
        <v>164</v>
      </c>
      <c r="D8" s="47" t="s">
        <v>165</v>
      </c>
      <c r="E8" s="47" t="s">
        <v>163</v>
      </c>
    </row>
    <row r="9" spans="1:5" ht="42" x14ac:dyDescent="0.35">
      <c r="A9" s="47" t="s">
        <v>163</v>
      </c>
      <c r="B9" s="47" t="s">
        <v>166</v>
      </c>
      <c r="C9" s="12" t="s">
        <v>167</v>
      </c>
      <c r="D9" s="47" t="s">
        <v>160</v>
      </c>
      <c r="E9" s="47" t="s">
        <v>168</v>
      </c>
    </row>
    <row r="10" spans="1:5" ht="56" x14ac:dyDescent="0.35">
      <c r="A10" s="47" t="s">
        <v>166</v>
      </c>
      <c r="B10" s="47" t="s">
        <v>169</v>
      </c>
      <c r="C10" s="12" t="s">
        <v>170</v>
      </c>
      <c r="D10" s="47" t="s">
        <v>163</v>
      </c>
      <c r="E10" s="47" t="s">
        <v>169</v>
      </c>
    </row>
    <row r="11" spans="1:5" ht="28" x14ac:dyDescent="0.35">
      <c r="A11" s="47" t="s">
        <v>169</v>
      </c>
      <c r="B11" s="47" t="s">
        <v>171</v>
      </c>
      <c r="C11" s="12" t="s">
        <v>172</v>
      </c>
      <c r="D11" s="47" t="s">
        <v>169</v>
      </c>
      <c r="E11" s="47" t="s">
        <v>171</v>
      </c>
    </row>
    <row r="12" spans="1:5" ht="28" x14ac:dyDescent="0.35">
      <c r="A12" s="47" t="s">
        <v>171</v>
      </c>
      <c r="B12" s="47"/>
      <c r="C12" s="47" t="s">
        <v>163</v>
      </c>
      <c r="D12" s="47" t="s">
        <v>171</v>
      </c>
      <c r="E12" s="47"/>
    </row>
    <row r="13" spans="1:5" ht="57" x14ac:dyDescent="0.35">
      <c r="A13" s="47"/>
      <c r="B13" s="47"/>
      <c r="C13" s="12" t="s">
        <v>173</v>
      </c>
      <c r="D13" s="49"/>
      <c r="E13" s="47"/>
    </row>
    <row r="14" spans="1:5" ht="56" x14ac:dyDescent="0.35">
      <c r="A14" s="49"/>
      <c r="B14" s="47"/>
      <c r="C14" s="12" t="s">
        <v>174</v>
      </c>
      <c r="D14" s="49"/>
      <c r="E14" s="47"/>
    </row>
    <row r="15" spans="1:5" ht="42" x14ac:dyDescent="0.35">
      <c r="A15" s="49"/>
      <c r="B15" s="47"/>
      <c r="C15" s="12" t="s">
        <v>175</v>
      </c>
      <c r="D15" s="49"/>
      <c r="E15" s="47"/>
    </row>
    <row r="16" spans="1:5" ht="42" x14ac:dyDescent="0.35">
      <c r="A16" s="49"/>
      <c r="B16" s="47"/>
      <c r="C16" s="12" t="s">
        <v>176</v>
      </c>
      <c r="D16" s="49"/>
      <c r="E16" s="49"/>
    </row>
    <row r="17" spans="1:5" ht="28" x14ac:dyDescent="0.35">
      <c r="A17" s="49"/>
      <c r="B17" s="47"/>
      <c r="C17" s="12" t="s">
        <v>177</v>
      </c>
      <c r="D17" s="49"/>
      <c r="E17" s="49"/>
    </row>
    <row r="18" spans="1:5" x14ac:dyDescent="0.35">
      <c r="A18" s="49"/>
      <c r="B18" s="49"/>
      <c r="C18" s="12" t="s">
        <v>178</v>
      </c>
      <c r="D18" s="49"/>
      <c r="E18" s="49"/>
    </row>
    <row r="19" spans="1:5" ht="28.5" x14ac:dyDescent="0.35">
      <c r="A19" s="49"/>
      <c r="B19" s="49"/>
      <c r="C19" s="12" t="s">
        <v>179</v>
      </c>
      <c r="D19" s="49"/>
      <c r="E19" s="49"/>
    </row>
    <row r="20" spans="1:5" ht="28" x14ac:dyDescent="0.35">
      <c r="A20" s="49"/>
      <c r="B20" s="49"/>
      <c r="C20" s="12" t="s">
        <v>180</v>
      </c>
      <c r="D20" s="49"/>
      <c r="E20" s="49"/>
    </row>
    <row r="21" spans="1:5" x14ac:dyDescent="0.35">
      <c r="A21" s="49"/>
      <c r="B21" s="49"/>
      <c r="C21" s="12" t="s">
        <v>181</v>
      </c>
      <c r="D21" s="49"/>
      <c r="E21" s="49"/>
    </row>
    <row r="22" spans="1:5" ht="43" x14ac:dyDescent="0.35">
      <c r="A22" s="49"/>
      <c r="B22" s="49"/>
      <c r="C22" s="12" t="s">
        <v>182</v>
      </c>
      <c r="D22" s="49"/>
      <c r="E22" s="49"/>
    </row>
    <row r="23" spans="1:5" ht="28" x14ac:dyDescent="0.35">
      <c r="A23" s="49"/>
      <c r="B23" s="49"/>
      <c r="C23" s="12" t="s">
        <v>183</v>
      </c>
      <c r="D23" s="49"/>
      <c r="E23" s="49"/>
    </row>
    <row r="24" spans="1:5" ht="28" x14ac:dyDescent="0.35">
      <c r="A24" s="49"/>
      <c r="B24" s="49"/>
      <c r="C24" s="12" t="s">
        <v>184</v>
      </c>
      <c r="D24" s="49"/>
      <c r="E24" s="49"/>
    </row>
    <row r="25" spans="1:5" x14ac:dyDescent="0.35">
      <c r="A25" s="50"/>
      <c r="B25" s="49"/>
      <c r="C25" s="89" t="s">
        <v>171</v>
      </c>
      <c r="D25" s="49"/>
      <c r="E25" s="49"/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4A7012E88FF6499736DA2595A1AC5B" ma:contentTypeVersion="20" ma:contentTypeDescription="Create a new document." ma:contentTypeScope="" ma:versionID="b7ccf4f6a7177233d51bf77efe7c08e9">
  <xsd:schema xmlns:xsd="http://www.w3.org/2001/XMLSchema" xmlns:xs="http://www.w3.org/2001/XMLSchema" xmlns:p="http://schemas.microsoft.com/office/2006/metadata/properties" xmlns:ns2="12f6a87a-eb6c-47ee-926c-79dbbbc1cf6e" xmlns:ns3="2ed8f107-90fd-496a-9f34-3e7c61e3eaf9" targetNamespace="http://schemas.microsoft.com/office/2006/metadata/properties" ma:root="true" ma:fieldsID="0c96bb390c52e537e757ed2ea9b4a43a" ns2:_="" ns3:_="">
    <xsd:import namespace="12f6a87a-eb6c-47ee-926c-79dbbbc1cf6e"/>
    <xsd:import namespace="2ed8f107-90fd-496a-9f34-3e7c61e3eaf9"/>
    <xsd:element name="properties">
      <xsd:complexType>
        <xsd:sequence>
          <xsd:element name="documentManagement">
            <xsd:complexType>
              <xsd:all>
                <xsd:element ref="ns2:DateandTime" minOccurs="0"/>
                <xsd:element ref="ns2:Review_x0020_Date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_ip_UnifiedCompliancePolicyProperties" minOccurs="0"/>
                <xsd:element ref="ns3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6a87a-eb6c-47ee-926c-79dbbbc1cf6e" elementFormDefault="qualified">
    <xsd:import namespace="http://schemas.microsoft.com/office/2006/documentManagement/types"/>
    <xsd:import namespace="http://schemas.microsoft.com/office/infopath/2007/PartnerControls"/>
    <xsd:element name="DateandTime" ma:index="5" nillable="true" ma:displayName="Date and Time" ma:format="DateTime" ma:internalName="DateandTime" ma:readOnly="false">
      <xsd:simpleType>
        <xsd:restriction base="dms:DateTime"/>
      </xsd:simpleType>
    </xsd:element>
    <xsd:element name="Review_x0020_Date" ma:index="6" nillable="true" ma:displayName="Review date" ma:indexed="true" ma:internalName="Review_x0020_Date" ma:readOnly="false">
      <xsd:simpleType>
        <xsd:restriction base="dms:Text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d8f107-90fd-496a-9f34-3e7c61e3eaf9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internalName="_ip_UnifiedCompliancePolicyProperties" ma:readOnly="false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 ma:readOnly="false">
      <xsd:simpleType>
        <xsd:restriction base="dms:Text"/>
      </xsd:simpleType>
    </xsd:element>
    <xsd:element name="TaxCatchAll" ma:index="22" nillable="true" ma:displayName="Taxonomy Catch All Column" ma:hidden="true" ma:list="{f1f0cbbd-e993-4584-afc8-623edf712b68}" ma:internalName="TaxCatchAll" ma:showField="CatchAllData" ma:web="2ed8f107-90fd-496a-9f34-3e7c61e3ea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2ed8f107-90fd-496a-9f34-3e7c61e3eaf9" xsi:nil="true"/>
    <_ip_UnifiedCompliancePolicyProperties xmlns="2ed8f107-90fd-496a-9f34-3e7c61e3eaf9" xsi:nil="true"/>
    <DateandTime xmlns="12f6a87a-eb6c-47ee-926c-79dbbbc1cf6e" xsi:nil="true"/>
    <Review_x0020_Date xmlns="12f6a87a-eb6c-47ee-926c-79dbbbc1cf6e" xsi:nil="true"/>
    <TaxCatchAll xmlns="2ed8f107-90fd-496a-9f34-3e7c61e3eaf9" xsi:nil="true"/>
    <lcf76f155ced4ddcb4097134ff3c332f xmlns="12f6a87a-eb6c-47ee-926c-79dbbbc1cf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6DB701-68DC-46DB-A773-D92232022B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f6a87a-eb6c-47ee-926c-79dbbbc1cf6e"/>
    <ds:schemaRef ds:uri="2ed8f107-90fd-496a-9f34-3e7c61e3ea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77FC27-20F7-47BE-BE2F-9681DC4DF69D}">
  <ds:schemaRefs>
    <ds:schemaRef ds:uri="http://purl.org/dc/elements/1.1/"/>
    <ds:schemaRef ds:uri="http://purl.org/dc/dcmitype/"/>
    <ds:schemaRef ds:uri="http://www.w3.org/XML/1998/namespace"/>
    <ds:schemaRef ds:uri="2ed8f107-90fd-496a-9f34-3e7c61e3eaf9"/>
    <ds:schemaRef ds:uri="http://schemas.openxmlformats.org/package/2006/metadata/core-properties"/>
    <ds:schemaRef ds:uri="http://purl.org/dc/terms/"/>
    <ds:schemaRef ds:uri="12f6a87a-eb6c-47ee-926c-79dbbbc1cf6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1DA764D-208A-4577-BF1C-F2F88C85B1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Incident SEA Form</vt:lpstr>
      <vt:lpstr>Vaccines </vt:lpstr>
      <vt:lpstr>INTERNAL USE</vt:lpstr>
      <vt:lpstr>Pick Lists</vt:lpstr>
      <vt:lpstr>Incident Specific Qs</vt:lpstr>
      <vt:lpstr>'Vaccines '!_FilterDatabase</vt:lpstr>
      <vt:lpstr>type_of_error</vt:lpstr>
    </vt:vector>
  </TitlesOfParts>
  <Manager/>
  <Company>IMS3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ian.harding@nhs.net</dc:creator>
  <cp:keywords/>
  <dc:description/>
  <cp:lastModifiedBy>RICKARD, Joy (NHS ENGLAND)</cp:lastModifiedBy>
  <cp:revision/>
  <dcterms:created xsi:type="dcterms:W3CDTF">2015-04-10T08:26:16Z</dcterms:created>
  <dcterms:modified xsi:type="dcterms:W3CDTF">2026-08-11T11:30:13Z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0x010100624A7012E88FF6499736DA2595A1AC5B</vt:lpwstr>
  </property>
  <property fmtid="{D5CDD505-2E9C-101B-9397-08002B2CF9AE}" pid="3" name="_ShortcutWebId">
    <vt:lpwstr/>
  </property>
  <property fmtid="{D5CDD505-2E9C-101B-9397-08002B2CF9AE}" pid="4" name="_ShortcutUniqueId">
    <vt:lpwstr/>
  </property>
  <property fmtid="{D5CDD505-2E9C-101B-9397-08002B2CF9AE}" pid="5" name="_ShortcutSiteId">
    <vt:lpwstr/>
  </property>
  <property fmtid="{D5CDD505-2E9C-101B-9397-08002B2CF9AE}" pid="6" name="_ShortcutUrl">
    <vt:lpwstr/>
  </property>
  <property fmtid="{D5CDD505-2E9C-101B-9397-08002B2CF9AE}" pid="7" name="_ExtendedDescription">
    <vt:lpwstr/>
  </property>
  <property fmtid="{D5CDD505-2E9C-101B-9397-08002B2CF9AE}" pid="8" name="MediaServiceImageTags">
    <vt:lpwstr/>
  </property>
</Properties>
</file>