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3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1">'PCT'!$A$1:$BJ$7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<sst xmlns="http://schemas.openxmlformats.org/spreadsheetml/2006/main" count="6303" uniqueCount="848">
  <si>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</si>
  <si>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</si>
  <si>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</si>
  <si>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</si>
  <si>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</si>
  <si>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</si>
  <si>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</si>
  <si>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</si>
  <si>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</si>
  <si>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</si>
  <si>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</si>
  <si>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</si>
  <si>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</si>
  <si>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</si>
  <si>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</si>
  <si>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</si>
  <si>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</si>
  <si>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</si>
  <si>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</si>
  <si>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</si>
  <si>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</si>
  <si>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</si>
  <si>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</si>
  <si>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</si>
  <si>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</si>
  <si>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</si>
  <si>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</si>
  <si>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</si>
  <si>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</si>
  <si>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</si>
  <si>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</si>
  <si>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</si>
  <si>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</si>
  <si>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</si>
  <si>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</si>
  <si>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</si>
  <si>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</si>
  <si>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</si>
  <si>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</si>
  <si>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</si>
  <si>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</si>
  <si>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</si>
  <si>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</si>
  <si>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</si>
  <si>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</si>
  <si>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</si>
  <si>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</si>
  <si>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</si>
  <si>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</si>
  <si>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</si>
  <si>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</si>
  <si>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</si>
  <si>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</si>
  <si>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</si>
  <si>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</si>
  <si>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</si>
  <si>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</si>
  <si>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</si>
  <si>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</si>
  <si>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</si>
  <si>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</si>
  <si>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</si>
  <si>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</si>
  <si>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</si>
  <si>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</si>
  <si>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</si>
  <si>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</si>
  <si>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</si>
  <si>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</si>
  <si>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</si>
  <si>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</si>
  <si>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</si>
  <si>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</si>
  <si>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</si>
  <si>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</si>
  <si>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</si>
  <si>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</si>
  <si>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</si>
  <si>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</si>
  <si>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</si>
  <si>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</si>
  <si>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</si>
  <si>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</si>
  <si>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</si>
  <si>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</si>
  <si>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</si>
  <si>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</si>
  <si>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</si>
  <si>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</si>
  <si>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</si>
  <si>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</si>
  <si>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</si>
  <si>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</si>
  <si>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</si>
  <si>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</si>
  <si>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</si>
  <si>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</si>
  <si>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</si>
  <si>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</si>
  <si>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</si>
  <si>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</si>
  <si>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Total (known clock start) within 18 weeks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</si>
  <si>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</si>
  <si>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</si>
  <si>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</si>
  <si>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</si>
  <si>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</si>
  <si>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</si>
  <si>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</si>
  <si>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</si>
  <si>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</si>
  <si>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</si>
  <si>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</si>
  <si>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</si>
  <si>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</si>
  <si>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</si>
  <si>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</si>
  <si>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</si>
  <si>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</si>
  <si>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</si>
  <si>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</si>
  <si>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</si>
  <si>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</si>
  <si>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</si>
  <si>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</si>
  <si>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</si>
  <si>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</si>
  <si>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</si>
  <si>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</si>
  <si>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</si>
  <si>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</si>
  <si>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</si>
  <si>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</si>
  <si>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</si>
  <si>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</si>
  <si>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</si>
  <si>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</si>
  <si>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</si>
  <si>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</si>
  <si>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</si>
  <si>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</si>
  <si>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</si>
  <si>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</si>
  <si>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</si>
  <si>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</si>
  <si>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</si>
  <si>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</si>
  <si>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</si>
  <si>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</si>
  <si>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</si>
  <si>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</si>
  <si>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</si>
  <si>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</si>
  <si>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</si>
  <si>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</si>
  <si>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</si>
  <si>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</si>
  <si>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</si>
  <si>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</si>
  <si>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</si>
  <si>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</si>
  <si>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</si>
  <si>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</si>
  <si>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</si>
  <si>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</si>
  <si>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</si>
  <si>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</si>
  <si>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</si>
  <si>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</si>
  <si>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</si>
  <si>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</si>
  <si>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</si>
  <si>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</si>
  <si>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</si>
  <si>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</si>
  <si>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</si>
  <si>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</si>
  <si>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</si>
  <si>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</si>
  <si>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</si>
  <si>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</si>
  <si>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</si>
  <si>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</si>
  <si>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</si>
  <si>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</si>
  <si>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</si>
  <si>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</si>
  <si>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</si>
  <si>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</si>
  <si>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</si>
  <si>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</si>
  <si>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</si>
  <si>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</si>
  <si>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</si>
  <si>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</si>
  <si>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</si>
  <si>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</si>
  <si>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</si>
  <si>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</si>
  <si>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</si>
  <si>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</si>
  <si>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</si>
  <si>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</si>
  <si>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</si>
  <si>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</si>
  <si>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</si>
  <si>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</si>
  <si>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</si>
  <si>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</si>
  <si>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</si>
  <si>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</si>
  <si>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</si>
  <si>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</si>
  <si>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</si>
  <si>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</si>
  <si>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</si>
  <si>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</si>
  <si>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</si>
  <si>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</si>
  <si>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</si>
  <si>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</si>
  <si>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</si>
  <si>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</si>
  <si>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</si>
  <si>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</si>
  <si>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</si>
  <si>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</si>
  <si>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</si>
  <si>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</si>
  <si>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</si>
  <si>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</si>
  <si>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</si>
  <si>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</si>
  <si>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</si>
  <si>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</si>
  <si>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</si>
  <si>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</si>
  <si>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</si>
  <si>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</si>
  <si>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</si>
  <si>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</si>
  <si>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</si>
  <si>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</si>
  <si>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</si>
  <si>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</si>
  <si>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</si>
  <si>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</si>
  <si>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</si>
  <si>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</si>
  <si>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</si>
  <si>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</si>
  <si>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</si>
  <si>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</si>
  <si>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</si>
  <si>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</si>
  <si>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</si>
  <si>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</si>
  <si>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</si>
  <si>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</si>
  <si>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</si>
  <si>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</si>
  <si>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</si>
  <si>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</si>
  <si>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</si>
  <si>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</si>
  <si>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</si>
  <si>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</si>
  <si>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</si>
  <si>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</si>
  <si>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</si>
  <si>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</si>
  <si>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</si>
  <si>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</si>
  <si>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</si>
  <si>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</si>
  <si>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</si>
  <si>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</si>
  <si>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</si>
  <si>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</si>
  <si>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</si>
  <si>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</si>
  <si>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</si>
  <si>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</si>
  <si>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</si>
  <si>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</si>
  <si>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</si>
  <si>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</si>
  <si>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</si>
  <si>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</si>
  <si>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</si>
  <si>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</si>
  <si>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</si>
  <si>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</si>
  <si>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</si>
  <si>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</si>
  <si>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</si>
  <si>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</si>
  <si>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</si>
  <si>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</si>
  <si>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</si>
  <si>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</si>
  <si>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</si>
  <si>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</si>
  <si>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</si>
  <si>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</si>
  <si>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</si>
  <si>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</si>
  <si>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</si>
  <si>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</si>
  <si>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</si>
  <si>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</si>
  <si>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</si>
  <si>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</si>
  <si>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</si>
  <si>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</si>
  <si>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</si>
  <si>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</si>
  <si>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</si>
  <si>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</si>
  <si>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</si>
  <si>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</si>
  <si>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</si>
  <si>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</si>
  <si>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</si>
  <si>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</si>
  <si>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</si>
  <si>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</si>
  <si>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</si>
  <si>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</si>
  <si>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</si>
  <si>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</si>
  <si>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</si>
  <si>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</si>
  <si>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</si>
  <si>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</si>
  <si>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</si>
  <si>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</si>
  <si>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</si>
  <si>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</si>
  <si>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</si>
  <si>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</si>
  <si>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</si>
  <si>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</si>
  <si>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</si>
  <si>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</si>
  <si>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</si>
  <si>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</si>
  <si>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</si>
  <si>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</si>
  <si>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</si>
  <si>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</si>
  <si>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</si>
  <si>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</si>
  <si>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</si>
  <si>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</si>
  <si>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</si>
  <si>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</si>
  <si>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5E1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</si>
  <si>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</si>
  <si>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</si>
  <si>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</si>
  <si>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</si>
  <si>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</si>
  <si>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</si>
  <si>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</si>
  <si>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</si>
  <si>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</si>
  <si>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</si>
  <si>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</si>
  <si>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</si>
  <si>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</si>
  <si>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</si>
  <si>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TAN</t>
  </si>
  <si>
    <t>NORTH EAST LINCOLNSHIRE CARE TRUST PLUS</t>
  </si>
  <si>
    <t>% within 18 weeks (column BH/column BG)</t>
  </si>
  <si>
    <t xml:space="preserve"> </t>
  </si>
  <si>
    <t>18 Weeks monthly Direct Access Audiology RTT collection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</si>
  <si>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</si>
  <si>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</si>
  <si>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</si>
  <si>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</si>
  <si>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</si>
  <si>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</si>
  <si>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</si>
  <si>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</si>
  <si>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</si>
  <si>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</si>
  <si>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</si>
  <si>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</si>
  <si>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</si>
  <si>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</si>
  <si>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</si>
  <si>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</si>
  <si>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</si>
  <si>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</si>
  <si>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</si>
  <si>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</si>
  <si>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</si>
  <si>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</si>
  <si>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</si>
  <si>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</si>
  <si>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</si>
  <si>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 xml:space="preserve">1 </t>
    </r>
    <r>
      <rPr>
        <sz val="10"/>
        <rFont val="Arial"/>
        <family val="0"/>
      </rPr>
      <t>Uses waiting list activity from a five-month rolling average (June-October) of DM01 data adjusted to resemble the true number of direct access pathways</t>
    </r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</si>
  <si>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</si>
  <si>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</si>
  <si>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</si>
  <si>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</si>
  <si>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</si>
  <si>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</si>
  <si>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</si>
  <si>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</si>
  <si>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</si>
  <si>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</si>
  <si>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</si>
  <si>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</si>
  <si>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</si>
  <si>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</si>
  <si>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</si>
  <si>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</si>
  <si>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</si>
  <si>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</si>
  <si>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</si>
  <si>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</si>
  <si>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</si>
  <si>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</si>
  <si>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</si>
  <si>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</si>
  <si>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</si>
  <si>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</si>
  <si>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</si>
  <si>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</si>
  <si>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</si>
  <si>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</si>
  <si>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</si>
  <si>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</si>
  <si>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</si>
  <si>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</si>
  <si>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</si>
  <si>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</si>
  <si>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</si>
  <si>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</si>
  <si>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</si>
  <si>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</si>
  <si>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</si>
  <si>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</si>
  <si>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</si>
  <si>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</si>
  <si>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</si>
  <si>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</si>
  <si>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</si>
  <si>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</si>
  <si>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</si>
  <si>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</si>
  <si>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</si>
  <si>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</si>
  <si>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</si>
  <si>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</si>
  <si>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</si>
  <si>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</si>
  <si>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</si>
  <si>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</si>
  <si>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</si>
  <si>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</si>
  <si>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</si>
  <si>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</si>
  <si>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</si>
  <si>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</si>
  <si>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</si>
  <si>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</si>
  <si>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</si>
  <si>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</si>
  <si>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</si>
  <si>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</si>
  <si>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</si>
  <si>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</si>
  <si>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</si>
  <si>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</si>
  <si>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</si>
  <si>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</si>
  <si>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</si>
  <si>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</si>
  <si>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</si>
  <si>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</si>
  <si>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</si>
  <si>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</si>
  <si>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</si>
  <si>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</si>
  <si>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</si>
  <si>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</si>
  <si>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</si>
  <si>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</si>
  <si>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</si>
  <si>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</si>
  <si>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</si>
  <si>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</si>
  <si>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</si>
  <si>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</si>
  <si>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</si>
  <si>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</si>
  <si>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</si>
  <si>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</si>
  <si>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</si>
  <si>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</si>
  <si>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</si>
  <si>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</si>
  <si>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</si>
  <si>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</si>
  <si>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</si>
  <si>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</si>
  <si>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</si>
  <si>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</si>
  <si>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</si>
  <si>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</si>
  <si>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</si>
  <si>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</si>
  <si>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</si>
  <si>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</si>
  <si>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</si>
  <si>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</si>
  <si>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</si>
  <si>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</si>
  <si>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</si>
  <si>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</si>
  <si>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</si>
  <si>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</si>
  <si>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</si>
  <si>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</si>
  <si>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</si>
  <si>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</si>
  <si>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</si>
  <si>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</si>
  <si>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</si>
  <si>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</si>
  <si>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</si>
  <si>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</si>
  <si>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</si>
  <si>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</si>
  <si>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</si>
  <si>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</si>
  <si>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</si>
  <si>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</si>
  <si>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</si>
  <si>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</si>
  <si>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</si>
  <si>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</si>
  <si>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</si>
  <si>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</si>
  <si>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</si>
  <si>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</si>
  <si>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</si>
  <si>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</si>
  <si>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</si>
  <si>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</si>
  <si>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</si>
  <si>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</si>
  <si>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</si>
  <si>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</si>
  <si>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</si>
  <si>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</si>
  <si>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</si>
  <si>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</si>
  <si>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</si>
  <si>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</si>
  <si>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</si>
  <si>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</si>
  <si>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</si>
  <si>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</si>
  <si>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</si>
  <si>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</si>
  <si>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</si>
  <si>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</si>
  <si>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</si>
  <si>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</si>
  <si>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</si>
  <si>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</si>
  <si>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</si>
  <si>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</si>
  <si>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</si>
  <si>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</si>
  <si>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</si>
  <si>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</si>
  <si>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</si>
  <si>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</si>
  <si>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</si>
  <si>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</si>
  <si>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</si>
  <si>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</si>
  <si>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</si>
  <si>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</si>
  <si>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</si>
  <si>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</si>
  <si>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</si>
  <si>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</si>
  <si>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</si>
  <si>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</si>
  <si>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</si>
  <si>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</si>
  <si>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</si>
  <si>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</si>
  <si>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</si>
  <si>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</si>
  <si>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</si>
  <si>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</si>
  <si>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</si>
  <si>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</si>
  <si>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</si>
  <si>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</si>
  <si>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</si>
  <si>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</si>
  <si>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</si>
  <si>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</si>
  <si>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</si>
  <si>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</si>
  <si>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</si>
  <si>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</si>
  <si>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</si>
  <si>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</si>
  <si>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</si>
  <si>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</si>
  <si>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</si>
  <si>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</si>
  <si>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</si>
  <si>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</si>
  <si>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</si>
  <si>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</si>
  <si>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</si>
  <si>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</si>
  <si>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</si>
  <si>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</si>
  <si>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</si>
  <si>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</si>
  <si>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</si>
  <si>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</si>
  <si>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</si>
  <si>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</si>
  <si>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</si>
  <si>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</si>
  <si>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</si>
  <si>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</si>
  <si>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</si>
  <si>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</si>
  <si>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</si>
  <si>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</si>
  <si>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</si>
  <si>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</si>
  <si>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</si>
  <si>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</si>
  <si>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</si>
  <si>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</si>
  <si>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</si>
  <si>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</si>
  <si>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</si>
  <si>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</si>
  <si>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</si>
  <si>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</si>
  <si>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</si>
  <si>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</si>
  <si>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</si>
  <si>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</si>
  <si>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</si>
  <si>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</si>
  <si>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</si>
  <si>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</si>
  <si>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</si>
  <si>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</si>
  <si>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</si>
  <si>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</si>
  <si>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</si>
  <si>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</si>
  <si>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</si>
  <si>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</si>
  <si>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</si>
  <si>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t xml:space="preserve">October 2008 </t>
  </si>
  <si>
    <t>ADWT - Direct Access Audiology Waiting Times SHA and Self Trusts - Commissioner Based Data</t>
  </si>
  <si>
    <t>Year:2008-09</t>
  </si>
  <si>
    <t>Perod Name:OCTOBER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</si>
  <si>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</si>
  <si>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</si>
  <si>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</si>
  <si>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</si>
  <si>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</si>
  <si>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</si>
  <si>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</si>
  <si>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</si>
  <si>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</si>
  <si>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</si>
  <si>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</si>
  <si>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Total Completed pathways with known clockstart</t>
  </si>
  <si>
    <t>Provider Completeness Score</t>
  </si>
  <si>
    <t>Comm Expected Pathways</t>
  </si>
  <si>
    <t>2008-09</t>
  </si>
  <si>
    <t>OCTOBER</t>
  </si>
  <si>
    <t>PART_1</t>
  </si>
  <si>
    <t>5A3 Total</t>
  </si>
  <si>
    <t>5A4 Total</t>
  </si>
  <si>
    <t>5A5 Total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</si>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</sst>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9" fontId="0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4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10" fontId="0" fillId="0" borderId="0" xfId="21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72" fontId="0" fillId="0" borderId="0" xfId="21" applyNumberFormat="1" applyAlignment="1">
      <alignment/>
    </xf>
    <xf numFmtId="10" fontId="0" fillId="0" borderId="1" xfId="21" applyNumberFormat="1" applyBorder="1" applyAlignment="1">
      <alignment/>
    </xf>
    <xf numFmtId="168" fontId="0" fillId="0" borderId="1" xfId="15" applyNumberFormat="1" applyFill="1" applyBorder="1" applyAlignment="1">
      <alignment horizontal="right" vertical="top"/>
    </xf>
    <xf numFmtId="9" fontId="0" fillId="0" borderId="1" xfId="21" applyFill="1" applyBorder="1" applyAlignment="1">
      <alignment horizontal="right" vertical="top"/>
    </xf>
    <xf numFmtId="0" fontId="0" fillId="0" borderId="0" xfId="21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10" fillId="0" borderId="2" xfId="0" applyFont="1" applyFill="1" applyBorder="1" applyAlignment="1">
      <alignment horizontal="left" vertical="top"/>
    </xf>
    <xf numFmtId="0" fontId="10" fillId="0" borderId="0" xfId="20" applyFont="1" applyFill="1" applyBorder="1" applyAlignment="1">
      <alignment horizontal="center" vertical="top" wrapText="1"/>
      <protection/>
    </xf>
    <xf numFmtId="9" fontId="9" fillId="0" borderId="0" xfId="21" applyFont="1" applyFill="1" applyBorder="1" applyAlignment="1">
      <alignment/>
    </xf>
    <xf numFmtId="1" fontId="9" fillId="0" borderId="0" xfId="20" applyNumberFormat="1" applyFont="1" applyFill="1" applyBorder="1">
      <alignment/>
      <protection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20" applyFont="1" applyFill="1" applyBorder="1" applyAlignment="1">
      <alignment horizontal="center" vertical="top" wrapText="1"/>
      <protection/>
    </xf>
    <xf numFmtId="0" fontId="10" fillId="0" borderId="1" xfId="20" applyFont="1" applyFill="1" applyBorder="1" applyAlignment="1">
      <alignment horizontal="center" vertical="top" wrapText="1"/>
      <protection/>
    </xf>
    <xf numFmtId="176" fontId="10" fillId="0" borderId="2" xfId="0" applyNumberFormat="1" applyFont="1" applyFill="1" applyBorder="1" applyAlignment="1">
      <alignment horizontal="right" vertical="top"/>
    </xf>
    <xf numFmtId="9" fontId="9" fillId="0" borderId="6" xfId="21" applyFont="1" applyFill="1" applyBorder="1" applyAlignment="1">
      <alignment/>
    </xf>
    <xf numFmtId="1" fontId="9" fillId="0" borderId="1" xfId="20" applyNumberFormat="1" applyFont="1" applyFill="1" applyBorder="1">
      <alignment/>
      <protection/>
    </xf>
    <xf numFmtId="9" fontId="0" fillId="0" borderId="0" xfId="21" applyFont="1" applyFill="1" applyAlignment="1">
      <alignment/>
    </xf>
    <xf numFmtId="9" fontId="0" fillId="0" borderId="0" xfId="20" applyNumberFormat="1" applyFont="1" applyFill="1">
      <alignment/>
      <protection/>
    </xf>
    <xf numFmtId="9" fontId="11" fillId="0" borderId="2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A and Self Trust - Commissioner View CB" xfId="20"/>
    <cellStyle name="Percent" xfId="21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workbookViewId="0" topLeftCell="AV1">
      <selection activeCell="BC14" sqref="BC14"/>
    </sheetView>
  </sheetViews>
  <sheetFormatPr defaultColWidth="9.140625" defaultRowHeight="12.75" outlineLevelCol="1"/>
  <cols>
    <col min="1" max="1" width="13.28125" style="0" customWidth="1"/>
    <col min="2" max="2" width="26.28125" style="0" bestFit="1" customWidth="1"/>
    <col min="3" max="56" width="9.140625" style="0" customWidth="1" outlineLevel="1"/>
    <col min="59" max="59" width="11.00390625" style="0" customWidth="1"/>
    <col min="60" max="60" width="13.421875" style="8" customWidth="1"/>
  </cols>
  <sheetData>
    <row r="1" spans="1:61" ht="15.75">
      <c r="A1" s="5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6" t="str">
        <f>PCT!A2</f>
        <v>October 2008 </v>
      </c>
      <c r="B2" s="4" t="s">
        <v>670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371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0" t="s">
        <v>369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368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101</v>
      </c>
      <c r="BH7" s="16" t="s">
        <v>370</v>
      </c>
    </row>
    <row r="8" spans="1:62" ht="12.75">
      <c r="A8" s="1" t="s">
        <v>58</v>
      </c>
      <c r="B8" s="1" t="s">
        <v>358</v>
      </c>
      <c r="C8" s="6">
        <f>SUMIF(PCT!$A:$A,$A$8,PCT!D:D)</f>
        <v>192</v>
      </c>
      <c r="D8" s="6">
        <f>SUMIF(PCT!$A:$A,$A$8,PCT!E:E)</f>
        <v>114</v>
      </c>
      <c r="E8" s="6">
        <f>SUMIF(PCT!$A:$A,$A$8,PCT!F:F)</f>
        <v>101</v>
      </c>
      <c r="F8" s="6">
        <f>SUMIF(PCT!$A:$A,$A$8,PCT!G:G)</f>
        <v>102</v>
      </c>
      <c r="G8" s="6">
        <f>SUMIF(PCT!$A:$A,$A$8,PCT!H:H)</f>
        <v>113</v>
      </c>
      <c r="H8" s="6">
        <f>SUMIF(PCT!$A:$A,$A$8,PCT!I:I)</f>
        <v>96</v>
      </c>
      <c r="I8" s="6">
        <f>SUMIF(PCT!$A:$A,$A$8,PCT!J:J)</f>
        <v>84</v>
      </c>
      <c r="J8" s="6">
        <f>SUMIF(PCT!$A:$A,$A$8,PCT!K:K)</f>
        <v>88</v>
      </c>
      <c r="K8" s="6">
        <f>SUMIF(PCT!$A:$A,$A$8,PCT!L:L)</f>
        <v>71</v>
      </c>
      <c r="L8" s="6">
        <f>SUMIF(PCT!$A:$A,$A$8,PCT!M:M)</f>
        <v>65</v>
      </c>
      <c r="M8" s="6">
        <f>SUMIF(PCT!$A:$A,$A$8,PCT!N:N)</f>
        <v>54</v>
      </c>
      <c r="N8" s="6">
        <f>SUMIF(PCT!$A:$A,$A$8,PCT!O:O)</f>
        <v>28</v>
      </c>
      <c r="O8" s="6">
        <f>SUMIF(PCT!$A:$A,$A$8,PCT!P:P)</f>
        <v>31</v>
      </c>
      <c r="P8" s="6">
        <f>SUMIF(PCT!$A:$A,$A$8,PCT!Q:Q)</f>
        <v>18</v>
      </c>
      <c r="Q8" s="6">
        <f>SUMIF(PCT!$A:$A,$A$8,PCT!R:R)</f>
        <v>21</v>
      </c>
      <c r="R8" s="6">
        <f>SUMIF(PCT!$A:$A,$A$8,PCT!S:S)</f>
        <v>9</v>
      </c>
      <c r="S8" s="6">
        <f>SUMIF(PCT!$A:$A,$A$8,PCT!T:T)</f>
        <v>13</v>
      </c>
      <c r="T8" s="6">
        <f>SUMIF(PCT!$A:$A,$A$8,PCT!U:U)</f>
        <v>14</v>
      </c>
      <c r="U8" s="6">
        <f>SUMIF(PCT!$A:$A,$A$8,PCT!V:V)</f>
        <v>11</v>
      </c>
      <c r="V8" s="6">
        <f>SUMIF(PCT!$A:$A,$A$8,PCT!W:W)</f>
        <v>7</v>
      </c>
      <c r="W8" s="6">
        <f>SUMIF(PCT!$A:$A,$A$8,PCT!X:X)</f>
        <v>4</v>
      </c>
      <c r="X8" s="6">
        <f>SUMIF(PCT!$A:$A,$A$8,PCT!Y:Y)</f>
        <v>9</v>
      </c>
      <c r="Y8" s="6">
        <f>SUMIF(PCT!$A:$A,$A$8,PCT!Z:Z)</f>
        <v>7</v>
      </c>
      <c r="Z8" s="6">
        <f>SUMIF(PCT!$A:$A,$A$8,PCT!AA:AA)</f>
        <v>1</v>
      </c>
      <c r="AA8" s="6">
        <f>SUMIF(PCT!$A:$A,$A$8,PCT!AB:AB)</f>
        <v>7</v>
      </c>
      <c r="AB8" s="6">
        <f>SUMIF(PCT!$A:$A,$A$8,PCT!AC:AC)</f>
        <v>3</v>
      </c>
      <c r="AC8" s="6">
        <f>SUMIF(PCT!$A:$A,$A$8,PCT!AD:AD)</f>
        <v>3</v>
      </c>
      <c r="AD8" s="6">
        <f>SUMIF(PCT!$A:$A,$A$8,PCT!AE:AE)</f>
        <v>3</v>
      </c>
      <c r="AE8" s="6">
        <f>SUMIF(PCT!$A:$A,$A$8,PCT!AF:AF)</f>
        <v>1</v>
      </c>
      <c r="AF8" s="6">
        <f>SUMIF(PCT!$A:$A,$A$8,PCT!AG:AG)</f>
        <v>3</v>
      </c>
      <c r="AG8" s="6">
        <f>SUMIF(PCT!$A:$A,$A$8,PCT!AH:AH)</f>
        <v>2</v>
      </c>
      <c r="AH8" s="6">
        <f>SUMIF(PCT!$A:$A,$A$8,PCT!AI:AI)</f>
        <v>6</v>
      </c>
      <c r="AI8" s="6">
        <f>SUMIF(PCT!$A:$A,$A$8,PCT!AJ:AJ)</f>
        <v>2</v>
      </c>
      <c r="AJ8" s="6">
        <f>SUMIF(PCT!$A:$A,$A$8,PCT!AK:AK)</f>
        <v>3</v>
      </c>
      <c r="AK8" s="6">
        <f>SUMIF(PCT!$A:$A,$A$8,PCT!AL:AL)</f>
        <v>1</v>
      </c>
      <c r="AL8" s="6">
        <f>SUMIF(PCT!$A:$A,$A$8,PCT!AM:AM)</f>
        <v>2</v>
      </c>
      <c r="AM8" s="6">
        <f>SUMIF(PCT!$A:$A,$A$8,PCT!AN:AN)</f>
        <v>0</v>
      </c>
      <c r="AN8" s="6">
        <f>SUMIF(PCT!$A:$A,$A$8,PCT!AO:AO)</f>
        <v>0</v>
      </c>
      <c r="AO8" s="6">
        <f>SUMIF(PCT!$A:$A,$A$8,PCT!AP:AP)</f>
        <v>2</v>
      </c>
      <c r="AP8" s="6">
        <f>SUMIF(PCT!$A:$A,$A$8,PCT!AQ:AQ)</f>
        <v>1</v>
      </c>
      <c r="AQ8" s="6">
        <f>SUMIF(PCT!$A:$A,$A$8,PCT!AR:AR)</f>
        <v>0</v>
      </c>
      <c r="AR8" s="6">
        <f>SUMIF(PCT!$A:$A,$A$8,PCT!AS:AS)</f>
        <v>0</v>
      </c>
      <c r="AS8" s="6">
        <f>SUMIF(PCT!$A:$A,$A$8,PCT!AT:AT)</f>
        <v>0</v>
      </c>
      <c r="AT8" s="6">
        <f>SUMIF(PCT!$A:$A,$A$8,PCT!AU:AU)</f>
        <v>0</v>
      </c>
      <c r="AU8" s="6">
        <f>SUMIF(PCT!$A:$A,$A$8,PCT!AV:AV)</f>
        <v>0</v>
      </c>
      <c r="AV8" s="6">
        <f>SUMIF(PCT!$A:$A,$A$8,PCT!AW:AW)</f>
        <v>0</v>
      </c>
      <c r="AW8" s="6">
        <f>SUMIF(PCT!$A:$A,$A$8,PCT!AX:AX)</f>
        <v>0</v>
      </c>
      <c r="AX8" s="6">
        <f>SUMIF(PCT!$A:$A,$A$8,PCT!AY:AY)</f>
        <v>0</v>
      </c>
      <c r="AY8" s="6">
        <f>SUMIF(PCT!$A:$A,$A$8,PCT!AZ:AZ)</f>
        <v>0</v>
      </c>
      <c r="AZ8" s="6">
        <f>SUMIF(PCT!$A:$A,$A$8,PCT!BA:BA)</f>
        <v>1</v>
      </c>
      <c r="BA8" s="6">
        <f>SUMIF(PCT!$A:$A,$A$8,PCT!BB:BB)</f>
        <v>0</v>
      </c>
      <c r="BB8" s="6">
        <f>SUMIF(PCT!$A:$A,$A$8,PCT!BC:BC)</f>
        <v>0</v>
      </c>
      <c r="BC8" s="6">
        <f>SUMIF(PCT!$A:$A,$A$8,PCT!BD:BD)</f>
        <v>15</v>
      </c>
      <c r="BD8" s="6">
        <f>SUMIF(PCT!$A:$A,$A$8,PCT!BE:BE)</f>
        <v>950</v>
      </c>
      <c r="BE8" s="6">
        <f>SUMIF(PCT!$A:$A,$A$8,PCT!BF:BF)</f>
        <v>2258</v>
      </c>
      <c r="BF8" s="6">
        <f>SUMIF(PCT!$A:$A,$A$8,PCT!BG:BG)</f>
        <v>1308</v>
      </c>
      <c r="BG8" s="6">
        <f>SUMIF(PCT!$A:$A,$A$8,PCT!BH:BH)</f>
        <v>1214</v>
      </c>
      <c r="BH8" s="53">
        <f>BG8/BF8</f>
        <v>0.9281345565749235</v>
      </c>
      <c r="BI8" s="9"/>
      <c r="BJ8" s="9"/>
    </row>
    <row r="9" spans="1:62" ht="12.75">
      <c r="A9" s="1" t="s">
        <v>60</v>
      </c>
      <c r="B9" s="1" t="s">
        <v>359</v>
      </c>
      <c r="C9" s="6">
        <f>SUMIF(PCT!$A:$A,$A$9,PCT!D:D)</f>
        <v>367</v>
      </c>
      <c r="D9" s="6">
        <f>SUMIF(PCT!$A:$A,$A$9,PCT!E:E)</f>
        <v>455</v>
      </c>
      <c r="E9" s="6">
        <f>SUMIF(PCT!$A:$A,$A$9,PCT!F:F)</f>
        <v>510</v>
      </c>
      <c r="F9" s="6">
        <f>SUMIF(PCT!$A:$A,$A$9,PCT!G:G)</f>
        <v>533</v>
      </c>
      <c r="G9" s="6">
        <f>SUMIF(PCT!$A:$A,$A$9,PCT!H:H)</f>
        <v>523</v>
      </c>
      <c r="H9" s="6">
        <f>SUMIF(PCT!$A:$A,$A$9,PCT!I:I)</f>
        <v>425</v>
      </c>
      <c r="I9" s="6">
        <f>SUMIF(PCT!$A:$A,$A$9,PCT!J:J)</f>
        <v>288</v>
      </c>
      <c r="J9" s="6">
        <f>SUMIF(PCT!$A:$A,$A$9,PCT!K:K)</f>
        <v>247</v>
      </c>
      <c r="K9" s="6">
        <f>SUMIF(PCT!$A:$A,$A$9,PCT!L:L)</f>
        <v>184</v>
      </c>
      <c r="L9" s="6">
        <f>SUMIF(PCT!$A:$A,$A$9,PCT!M:M)</f>
        <v>140</v>
      </c>
      <c r="M9" s="6">
        <f>SUMIF(PCT!$A:$A,$A$9,PCT!N:N)</f>
        <v>156</v>
      </c>
      <c r="N9" s="6">
        <f>SUMIF(PCT!$A:$A,$A$9,PCT!O:O)</f>
        <v>120</v>
      </c>
      <c r="O9" s="6">
        <f>SUMIF(PCT!$A:$A,$A$9,PCT!P:P)</f>
        <v>70</v>
      </c>
      <c r="P9" s="6">
        <f>SUMIF(PCT!$A:$A,$A$9,PCT!Q:Q)</f>
        <v>65</v>
      </c>
      <c r="Q9" s="6">
        <f>SUMIF(PCT!$A:$A,$A$9,PCT!R:R)</f>
        <v>66</v>
      </c>
      <c r="R9" s="6">
        <f>SUMIF(PCT!$A:$A,$A$9,PCT!S:S)</f>
        <v>57</v>
      </c>
      <c r="S9" s="6">
        <f>SUMIF(PCT!$A:$A,$A$9,PCT!T:T)</f>
        <v>40</v>
      </c>
      <c r="T9" s="6">
        <f>SUMIF(PCT!$A:$A,$A$9,PCT!U:U)</f>
        <v>16</v>
      </c>
      <c r="U9" s="6">
        <f>SUMIF(PCT!$A:$A,$A$9,PCT!V:V)</f>
        <v>5</v>
      </c>
      <c r="V9" s="6">
        <f>SUMIF(PCT!$A:$A,$A$9,PCT!W:W)</f>
        <v>4</v>
      </c>
      <c r="W9" s="6">
        <f>SUMIF(PCT!$A:$A,$A$9,PCT!X:X)</f>
        <v>1</v>
      </c>
      <c r="X9" s="6">
        <f>SUMIF(PCT!$A:$A,$A$9,PCT!Y:Y)</f>
        <v>18</v>
      </c>
      <c r="Y9" s="6">
        <f>SUMIF(PCT!$A:$A,$A$9,PCT!Z:Z)</f>
        <v>4</v>
      </c>
      <c r="Z9" s="6">
        <f>SUMIF(PCT!$A:$A,$A$9,PCT!AA:AA)</f>
        <v>5</v>
      </c>
      <c r="AA9" s="6">
        <f>SUMIF(PCT!$A:$A,$A$9,PCT!AB:AB)</f>
        <v>6</v>
      </c>
      <c r="AB9" s="6">
        <f>SUMIF(PCT!$A:$A,$A$9,PCT!AC:AC)</f>
        <v>12</v>
      </c>
      <c r="AC9" s="6">
        <f>SUMIF(PCT!$A:$A,$A$9,PCT!AD:AD)</f>
        <v>0</v>
      </c>
      <c r="AD9" s="6">
        <f>SUMIF(PCT!$A:$A,$A$9,PCT!AE:AE)</f>
        <v>0</v>
      </c>
      <c r="AE9" s="6">
        <f>SUMIF(PCT!$A:$A,$A$9,PCT!AF:AF)</f>
        <v>0</v>
      </c>
      <c r="AF9" s="6">
        <f>SUMIF(PCT!$A:$A,$A$9,PCT!AG:AG)</f>
        <v>0</v>
      </c>
      <c r="AG9" s="6">
        <f>SUMIF(PCT!$A:$A,$A$9,PCT!AH:AH)</f>
        <v>0</v>
      </c>
      <c r="AH9" s="6">
        <f>SUMIF(PCT!$A:$A,$A$9,PCT!AI:AI)</f>
        <v>1</v>
      </c>
      <c r="AI9" s="6">
        <f>SUMIF(PCT!$A:$A,$A$9,PCT!AJ:AJ)</f>
        <v>1</v>
      </c>
      <c r="AJ9" s="6">
        <f>SUMIF(PCT!$A:$A,$A$9,PCT!AK:AK)</f>
        <v>0</v>
      </c>
      <c r="AK9" s="6">
        <f>SUMIF(PCT!$A:$A,$A$9,PCT!AL:AL)</f>
        <v>0</v>
      </c>
      <c r="AL9" s="6">
        <f>SUMIF(PCT!$A:$A,$A$9,PCT!AM:AM)</f>
        <v>0</v>
      </c>
      <c r="AM9" s="6">
        <f>SUMIF(PCT!$A:$A,$A$9,PCT!AN:AN)</f>
        <v>0</v>
      </c>
      <c r="AN9" s="6">
        <f>SUMIF(PCT!$A:$A,$A$9,PCT!AO:AO)</f>
        <v>0</v>
      </c>
      <c r="AO9" s="6">
        <f>SUMIF(PCT!$A:$A,$A$9,PCT!AP:AP)</f>
        <v>0</v>
      </c>
      <c r="AP9" s="6">
        <f>SUMIF(PCT!$A:$A,$A$9,PCT!AQ:AQ)</f>
        <v>0</v>
      </c>
      <c r="AQ9" s="6">
        <f>SUMIF(PCT!$A:$A,$A$9,PCT!AR:AR)</f>
        <v>0</v>
      </c>
      <c r="AR9" s="6">
        <f>SUMIF(PCT!$A:$A,$A$9,PCT!AS:AS)</f>
        <v>0</v>
      </c>
      <c r="AS9" s="6">
        <f>SUMIF(PCT!$A:$A,$A$9,PCT!AT:AT)</f>
        <v>0</v>
      </c>
      <c r="AT9" s="6">
        <f>SUMIF(PCT!$A:$A,$A$9,PCT!AU:AU)</f>
        <v>0</v>
      </c>
      <c r="AU9" s="6">
        <f>SUMIF(PCT!$A:$A,$A$9,PCT!AV:AV)</f>
        <v>0</v>
      </c>
      <c r="AV9" s="6">
        <f>SUMIF(PCT!$A:$A,$A$9,PCT!AW:AW)</f>
        <v>0</v>
      </c>
      <c r="AW9" s="6">
        <f>SUMIF(PCT!$A:$A,$A$9,PCT!AX:AX)</f>
        <v>0</v>
      </c>
      <c r="AX9" s="6">
        <f>SUMIF(PCT!$A:$A,$A$9,PCT!AY:AY)</f>
        <v>0</v>
      </c>
      <c r="AY9" s="6">
        <f>SUMIF(PCT!$A:$A,$A$9,PCT!AZ:AZ)</f>
        <v>0</v>
      </c>
      <c r="AZ9" s="6">
        <f>SUMIF(PCT!$A:$A,$A$9,PCT!BA:BA)</f>
        <v>0</v>
      </c>
      <c r="BA9" s="6">
        <f>SUMIF(PCT!$A:$A,$A$9,PCT!BB:BB)</f>
        <v>0</v>
      </c>
      <c r="BB9" s="6">
        <f>SUMIF(PCT!$A:$A,$A$9,PCT!BC:BC)</f>
        <v>0</v>
      </c>
      <c r="BC9" s="6">
        <f>SUMIF(PCT!$A:$A,$A$9,PCT!BD:BD)</f>
        <v>0</v>
      </c>
      <c r="BD9" s="6">
        <f>SUMIF(PCT!$A:$A,$A$9,PCT!BE:BE)</f>
        <v>1</v>
      </c>
      <c r="BE9" s="6">
        <f>SUMIF(PCT!$A:$A,$A$9,PCT!BF:BF)</f>
        <v>4320</v>
      </c>
      <c r="BF9" s="6">
        <f>SUMIF(PCT!$A:$A,$A$9,PCT!BG:BG)</f>
        <v>4319</v>
      </c>
      <c r="BG9" s="6">
        <f>SUMIF(PCT!$A:$A,$A$9,PCT!BH:BH)</f>
        <v>4262</v>
      </c>
      <c r="BH9" s="53">
        <f aca="true" t="shared" si="0" ref="BH9:BH17">BG9/BF9</f>
        <v>0.9868025005788377</v>
      </c>
      <c r="BI9" s="9"/>
      <c r="BJ9" s="9"/>
    </row>
    <row r="10" spans="1:62" ht="12.75">
      <c r="A10" s="1" t="s">
        <v>61</v>
      </c>
      <c r="B10" s="1" t="s">
        <v>360</v>
      </c>
      <c r="C10" s="6">
        <f>SUMIF(PCT!$A:$A,$A$10,PCT!D:D)</f>
        <v>109</v>
      </c>
      <c r="D10" s="6">
        <f>SUMIF(PCT!$A:$A,$A$10,PCT!E:E)</f>
        <v>71</v>
      </c>
      <c r="E10" s="6">
        <f>SUMIF(PCT!$A:$A,$A$10,PCT!F:F)</f>
        <v>127</v>
      </c>
      <c r="F10" s="6">
        <f>SUMIF(PCT!$A:$A,$A$10,PCT!G:G)</f>
        <v>193</v>
      </c>
      <c r="G10" s="6">
        <f>SUMIF(PCT!$A:$A,$A$10,PCT!H:H)</f>
        <v>251</v>
      </c>
      <c r="H10" s="6">
        <f>SUMIF(PCT!$A:$A,$A$10,PCT!I:I)</f>
        <v>133</v>
      </c>
      <c r="I10" s="6">
        <f>SUMIF(PCT!$A:$A,$A$10,PCT!J:J)</f>
        <v>171</v>
      </c>
      <c r="J10" s="6">
        <f>SUMIF(PCT!$A:$A,$A$10,PCT!K:K)</f>
        <v>125</v>
      </c>
      <c r="K10" s="6">
        <f>SUMIF(PCT!$A:$A,$A$10,PCT!L:L)</f>
        <v>154</v>
      </c>
      <c r="L10" s="6">
        <f>SUMIF(PCT!$A:$A,$A$10,PCT!M:M)</f>
        <v>135</v>
      </c>
      <c r="M10" s="6">
        <f>SUMIF(PCT!$A:$A,$A$10,PCT!N:N)</f>
        <v>138</v>
      </c>
      <c r="N10" s="6">
        <f>SUMIF(PCT!$A:$A,$A$10,PCT!O:O)</f>
        <v>105</v>
      </c>
      <c r="O10" s="6">
        <f>SUMIF(PCT!$A:$A,$A$10,PCT!P:P)</f>
        <v>109</v>
      </c>
      <c r="P10" s="6">
        <f>SUMIF(PCT!$A:$A,$A$10,PCT!Q:Q)</f>
        <v>103</v>
      </c>
      <c r="Q10" s="6">
        <f>SUMIF(PCT!$A:$A,$A$10,PCT!R:R)</f>
        <v>95</v>
      </c>
      <c r="R10" s="6">
        <f>SUMIF(PCT!$A:$A,$A$10,PCT!S:S)</f>
        <v>83</v>
      </c>
      <c r="S10" s="6">
        <f>SUMIF(PCT!$A:$A,$A$10,PCT!T:T)</f>
        <v>42</v>
      </c>
      <c r="T10" s="6">
        <f>SUMIF(PCT!$A:$A,$A$10,PCT!U:U)</f>
        <v>47</v>
      </c>
      <c r="U10" s="6">
        <f>SUMIF(PCT!$A:$A,$A$10,PCT!V:V)</f>
        <v>30</v>
      </c>
      <c r="V10" s="6">
        <f>SUMIF(PCT!$A:$A,$A$10,PCT!W:W)</f>
        <v>26</v>
      </c>
      <c r="W10" s="6">
        <f>SUMIF(PCT!$A:$A,$A$10,PCT!X:X)</f>
        <v>24</v>
      </c>
      <c r="X10" s="6">
        <f>SUMIF(PCT!$A:$A,$A$10,PCT!Y:Y)</f>
        <v>11</v>
      </c>
      <c r="Y10" s="6">
        <f>SUMIF(PCT!$A:$A,$A$10,PCT!Z:Z)</f>
        <v>20</v>
      </c>
      <c r="Z10" s="6">
        <f>SUMIF(PCT!$A:$A,$A$10,PCT!AA:AA)</f>
        <v>20</v>
      </c>
      <c r="AA10" s="6">
        <f>SUMIF(PCT!$A:$A,$A$10,PCT!AB:AB)</f>
        <v>10</v>
      </c>
      <c r="AB10" s="6">
        <f>SUMIF(PCT!$A:$A,$A$10,PCT!AC:AC)</f>
        <v>9</v>
      </c>
      <c r="AC10" s="6">
        <f>SUMIF(PCT!$A:$A,$A$10,PCT!AD:AD)</f>
        <v>6</v>
      </c>
      <c r="AD10" s="6">
        <f>SUMIF(PCT!$A:$A,$A$10,PCT!AE:AE)</f>
        <v>10</v>
      </c>
      <c r="AE10" s="6">
        <f>SUMIF(PCT!$A:$A,$A$10,PCT!AF:AF)</f>
        <v>3</v>
      </c>
      <c r="AF10" s="6">
        <f>SUMIF(PCT!$A:$A,$A$10,PCT!AG:AG)</f>
        <v>0</v>
      </c>
      <c r="AG10" s="6">
        <f>SUMIF(PCT!$A:$A,$A$10,PCT!AH:AH)</f>
        <v>2</v>
      </c>
      <c r="AH10" s="6">
        <f>SUMIF(PCT!$A:$A,$A$10,PCT!AI:AI)</f>
        <v>0</v>
      </c>
      <c r="AI10" s="6">
        <f>SUMIF(PCT!$A:$A,$A$10,PCT!AJ:AJ)</f>
        <v>2</v>
      </c>
      <c r="AJ10" s="6">
        <f>SUMIF(PCT!$A:$A,$A$10,PCT!AK:AK)</f>
        <v>0</v>
      </c>
      <c r="AK10" s="6">
        <f>SUMIF(PCT!$A:$A,$A$10,PCT!AL:AL)</f>
        <v>0</v>
      </c>
      <c r="AL10" s="6">
        <f>SUMIF(PCT!$A:$A,$A$10,PCT!AM:AM)</f>
        <v>0</v>
      </c>
      <c r="AM10" s="6">
        <f>SUMIF(PCT!$A:$A,$A$10,PCT!AN:AN)</f>
        <v>1</v>
      </c>
      <c r="AN10" s="6">
        <f>SUMIF(PCT!$A:$A,$A$10,PCT!AO:AO)</f>
        <v>0</v>
      </c>
      <c r="AO10" s="6">
        <f>SUMIF(PCT!$A:$A,$A$10,PCT!AP:AP)</f>
        <v>1</v>
      </c>
      <c r="AP10" s="6">
        <f>SUMIF(PCT!$A:$A,$A$10,PCT!AQ:AQ)</f>
        <v>0</v>
      </c>
      <c r="AQ10" s="6">
        <f>SUMIF(PCT!$A:$A,$A$10,PCT!AR:AR)</f>
        <v>0</v>
      </c>
      <c r="AR10" s="6">
        <f>SUMIF(PCT!$A:$A,$A$10,PCT!AS:AS)</f>
        <v>0</v>
      </c>
      <c r="AS10" s="6">
        <f>SUMIF(PCT!$A:$A,$A$10,PCT!AT:AT)</f>
        <v>1</v>
      </c>
      <c r="AT10" s="6">
        <f>SUMIF(PCT!$A:$A,$A$10,PCT!AU:AU)</f>
        <v>0</v>
      </c>
      <c r="AU10" s="6">
        <f>SUMIF(PCT!$A:$A,$A$10,PCT!AV:AV)</f>
        <v>1</v>
      </c>
      <c r="AV10" s="6">
        <f>SUMIF(PCT!$A:$A,$A$10,PCT!AW:AW)</f>
        <v>1</v>
      </c>
      <c r="AW10" s="6">
        <f>SUMIF(PCT!$A:$A,$A$10,PCT!AX:AX)</f>
        <v>0</v>
      </c>
      <c r="AX10" s="6">
        <f>SUMIF(PCT!$A:$A,$A$10,PCT!AY:AY)</f>
        <v>1</v>
      </c>
      <c r="AY10" s="6">
        <f>SUMIF(PCT!$A:$A,$A$10,PCT!AZ:AZ)</f>
        <v>0</v>
      </c>
      <c r="AZ10" s="6">
        <f>SUMIF(PCT!$A:$A,$A$10,PCT!BA:BA)</f>
        <v>0</v>
      </c>
      <c r="BA10" s="6">
        <f>SUMIF(PCT!$A:$A,$A$10,PCT!BB:BB)</f>
        <v>0</v>
      </c>
      <c r="BB10" s="6">
        <f>SUMIF(PCT!$A:$A,$A$10,PCT!BC:BC)</f>
        <v>0</v>
      </c>
      <c r="BC10" s="6">
        <f>SUMIF(PCT!$A:$A,$A$10,PCT!BD:BD)</f>
        <v>10</v>
      </c>
      <c r="BD10" s="6">
        <f>SUMIF(PCT!$A:$A,$A$10,PCT!BE:BE)</f>
        <v>155</v>
      </c>
      <c r="BE10" s="6">
        <f>SUMIF(PCT!$A:$A,$A$10,PCT!BF:BF)</f>
        <v>2535</v>
      </c>
      <c r="BF10" s="6">
        <f>SUMIF(PCT!$A:$A,$A$10,PCT!BG:BG)</f>
        <v>2380</v>
      </c>
      <c r="BG10" s="6">
        <f>SUMIF(PCT!$A:$A,$A$10,PCT!BH:BH)</f>
        <v>2191</v>
      </c>
      <c r="BH10" s="53">
        <f t="shared" si="0"/>
        <v>0.9205882352941176</v>
      </c>
      <c r="BI10" s="9"/>
      <c r="BJ10" s="9"/>
    </row>
    <row r="11" spans="1:62" ht="12.75">
      <c r="A11" s="1" t="s">
        <v>62</v>
      </c>
      <c r="B11" s="1" t="s">
        <v>361</v>
      </c>
      <c r="C11" s="6">
        <f>SUMIF(PCT!$A:$A,$A$11,PCT!D:D)</f>
        <v>266.056</v>
      </c>
      <c r="D11" s="6">
        <f>SUMIF(PCT!$A:$A,$A$11,PCT!E:E)</f>
        <v>185.352</v>
      </c>
      <c r="E11" s="6">
        <f>SUMIF(PCT!$A:$A,$A$11,PCT!F:F)</f>
        <v>200.11200000000002</v>
      </c>
      <c r="F11" s="6">
        <f>SUMIF(PCT!$A:$A,$A$11,PCT!G:G)</f>
        <v>169.168</v>
      </c>
      <c r="G11" s="6">
        <f>SUMIF(PCT!$A:$A,$A$11,PCT!H:H)</f>
        <v>162.44799999999998</v>
      </c>
      <c r="H11" s="6">
        <f>SUMIF(PCT!$A:$A,$A$11,PCT!I:I)</f>
        <v>195.87199999999999</v>
      </c>
      <c r="I11" s="6">
        <f>SUMIF(PCT!$A:$A,$A$11,PCT!J:J)</f>
        <v>93.352</v>
      </c>
      <c r="J11" s="6">
        <f>SUMIF(PCT!$A:$A,$A$11,PCT!K:K)</f>
        <v>68</v>
      </c>
      <c r="K11" s="6">
        <f>SUMIF(PCT!$A:$A,$A$11,PCT!L:L)</f>
        <v>121</v>
      </c>
      <c r="L11" s="6">
        <f>SUMIF(PCT!$A:$A,$A$11,PCT!M:M)</f>
        <v>101.70400000000001</v>
      </c>
      <c r="M11" s="6">
        <f>SUMIF(PCT!$A:$A,$A$11,PCT!N:N)</f>
        <v>103.352</v>
      </c>
      <c r="N11" s="6">
        <f>SUMIF(PCT!$A:$A,$A$11,PCT!O:O)</f>
        <v>137.76</v>
      </c>
      <c r="O11" s="6">
        <f>SUMIF(PCT!$A:$A,$A$11,PCT!P:P)</f>
        <v>76.408</v>
      </c>
      <c r="P11" s="6">
        <f>SUMIF(PCT!$A:$A,$A$11,PCT!Q:Q)</f>
        <v>63.704</v>
      </c>
      <c r="Q11" s="6">
        <f>SUMIF(PCT!$A:$A,$A$11,PCT!R:R)</f>
        <v>72.168</v>
      </c>
      <c r="R11" s="6">
        <f>SUMIF(PCT!$A:$A,$A$11,PCT!S:S)</f>
        <v>56.488</v>
      </c>
      <c r="S11" s="6">
        <f>SUMIF(PCT!$A:$A,$A$11,PCT!T:T)</f>
        <v>68.83999999999999</v>
      </c>
      <c r="T11" s="6">
        <f>SUMIF(PCT!$A:$A,$A$11,PCT!U:U)</f>
        <v>147.04</v>
      </c>
      <c r="U11" s="6">
        <f>SUMIF(PCT!$A:$A,$A$11,PCT!V:V)</f>
        <v>8.352</v>
      </c>
      <c r="V11" s="6">
        <f>SUMIF(PCT!$A:$A,$A$11,PCT!W:W)</f>
        <v>8</v>
      </c>
      <c r="W11" s="6">
        <f>SUMIF(PCT!$A:$A,$A$11,PCT!X:X)</f>
        <v>2</v>
      </c>
      <c r="X11" s="6">
        <f>SUMIF(PCT!$A:$A,$A$11,PCT!Y:Y)</f>
        <v>1</v>
      </c>
      <c r="Y11" s="6">
        <f>SUMIF(PCT!$A:$A,$A$11,PCT!Z:Z)</f>
        <v>1</v>
      </c>
      <c r="Z11" s="6">
        <f>SUMIF(PCT!$A:$A,$A$11,PCT!AA:AA)</f>
        <v>0</v>
      </c>
      <c r="AA11" s="6">
        <f>SUMIF(PCT!$A:$A,$A$11,PCT!AB:AB)</f>
        <v>1</v>
      </c>
      <c r="AB11" s="6">
        <f>SUMIF(PCT!$A:$A,$A$11,PCT!AC:AC)</f>
        <v>1</v>
      </c>
      <c r="AC11" s="6">
        <f>SUMIF(PCT!$A:$A,$A$11,PCT!AD:AD)</f>
        <v>0</v>
      </c>
      <c r="AD11" s="6">
        <f>SUMIF(PCT!$A:$A,$A$11,PCT!AE:AE)</f>
        <v>0</v>
      </c>
      <c r="AE11" s="6">
        <f>SUMIF(PCT!$A:$A,$A$11,PCT!AF:AF)</f>
        <v>0</v>
      </c>
      <c r="AF11" s="6">
        <f>SUMIF(PCT!$A:$A,$A$11,PCT!AG:AG)</f>
        <v>0</v>
      </c>
      <c r="AG11" s="6">
        <f>SUMIF(PCT!$A:$A,$A$11,PCT!AH:AH)</f>
        <v>0</v>
      </c>
      <c r="AH11" s="6">
        <f>SUMIF(PCT!$A:$A,$A$11,PCT!AI:AI)</f>
        <v>0</v>
      </c>
      <c r="AI11" s="6">
        <f>SUMIF(PCT!$A:$A,$A$11,PCT!AJ:AJ)</f>
        <v>0</v>
      </c>
      <c r="AJ11" s="6">
        <f>SUMIF(PCT!$A:$A,$A$11,PCT!AK:AK)</f>
        <v>0</v>
      </c>
      <c r="AK11" s="6">
        <f>SUMIF(PCT!$A:$A,$A$11,PCT!AL:AL)</f>
        <v>0</v>
      </c>
      <c r="AL11" s="6">
        <f>SUMIF(PCT!$A:$A,$A$11,PCT!AM:AM)</f>
        <v>0</v>
      </c>
      <c r="AM11" s="6">
        <f>SUMIF(PCT!$A:$A,$A$11,PCT!AN:AN)</f>
        <v>0</v>
      </c>
      <c r="AN11" s="6">
        <f>SUMIF(PCT!$A:$A,$A$11,PCT!AO:AO)</f>
        <v>0</v>
      </c>
      <c r="AO11" s="6">
        <f>SUMIF(PCT!$A:$A,$A$11,PCT!AP:AP)</f>
        <v>0</v>
      </c>
      <c r="AP11" s="6">
        <f>SUMIF(PCT!$A:$A,$A$11,PCT!AQ:AQ)</f>
        <v>0</v>
      </c>
      <c r="AQ11" s="6">
        <f>SUMIF(PCT!$A:$A,$A$11,PCT!AR:AR)</f>
        <v>0</v>
      </c>
      <c r="AR11" s="6">
        <f>SUMIF(PCT!$A:$A,$A$11,PCT!AS:AS)</f>
        <v>0</v>
      </c>
      <c r="AS11" s="6">
        <f>SUMIF(PCT!$A:$A,$A$11,PCT!AT:AT)</f>
        <v>0</v>
      </c>
      <c r="AT11" s="6">
        <f>SUMIF(PCT!$A:$A,$A$11,PCT!AU:AU)</f>
        <v>0</v>
      </c>
      <c r="AU11" s="6">
        <f>SUMIF(PCT!$A:$A,$A$11,PCT!AV:AV)</f>
        <v>0</v>
      </c>
      <c r="AV11" s="6">
        <f>SUMIF(PCT!$A:$A,$A$11,PCT!AW:AW)</f>
        <v>0</v>
      </c>
      <c r="AW11" s="6">
        <f>SUMIF(PCT!$A:$A,$A$11,PCT!AX:AX)</f>
        <v>0</v>
      </c>
      <c r="AX11" s="6">
        <f>SUMIF(PCT!$A:$A,$A$11,PCT!AY:AY)</f>
        <v>0</v>
      </c>
      <c r="AY11" s="6">
        <f>SUMIF(PCT!$A:$A,$A$11,PCT!AZ:AZ)</f>
        <v>0</v>
      </c>
      <c r="AZ11" s="6">
        <f>SUMIF(PCT!$A:$A,$A$11,PCT!BA:BA)</f>
        <v>0</v>
      </c>
      <c r="BA11" s="6">
        <f>SUMIF(PCT!$A:$A,$A$11,PCT!BB:BB)</f>
        <v>0</v>
      </c>
      <c r="BB11" s="6">
        <f>SUMIF(PCT!$A:$A,$A$11,PCT!BC:BC)</f>
        <v>0</v>
      </c>
      <c r="BC11" s="6">
        <f>SUMIF(PCT!$A:$A,$A$11,PCT!BD:BD)</f>
        <v>0</v>
      </c>
      <c r="BD11" s="6">
        <f>SUMIF(PCT!$A:$A,$A$11,PCT!BE:BE)</f>
        <v>0</v>
      </c>
      <c r="BE11" s="6">
        <f>SUMIF(PCT!$A:$A,$A$11,PCT!BF:BF)</f>
        <v>2311.176</v>
      </c>
      <c r="BF11" s="6">
        <f>SUMIF(PCT!$A:$A,$A$11,PCT!BG:BG)</f>
        <v>2311.176</v>
      </c>
      <c r="BG11" s="6">
        <f>SUMIF(PCT!$A:$A,$A$11,PCT!BH:BH)</f>
        <v>2288.824</v>
      </c>
      <c r="BH11" s="53">
        <f t="shared" si="0"/>
        <v>0.990328733077879</v>
      </c>
      <c r="BI11" s="9"/>
      <c r="BJ11" s="9"/>
    </row>
    <row r="12" spans="1:62" ht="12.75">
      <c r="A12" s="1" t="s">
        <v>68</v>
      </c>
      <c r="B12" s="1" t="s">
        <v>362</v>
      </c>
      <c r="C12" s="6">
        <f>SUMIF(PCT!$A:$A,$A$12,PCT!D:D)</f>
        <v>105</v>
      </c>
      <c r="D12" s="6">
        <f>SUMIF(PCT!$A:$A,$A$12,PCT!E:E)</f>
        <v>110</v>
      </c>
      <c r="E12" s="6">
        <f>SUMIF(PCT!$A:$A,$A$12,PCT!F:F)</f>
        <v>251</v>
      </c>
      <c r="F12" s="6">
        <f>SUMIF(PCT!$A:$A,$A$12,PCT!G:G)</f>
        <v>196</v>
      </c>
      <c r="G12" s="6">
        <f>SUMIF(PCT!$A:$A,$A$12,PCT!H:H)</f>
        <v>253</v>
      </c>
      <c r="H12" s="6">
        <f>SUMIF(PCT!$A:$A,$A$12,PCT!I:I)</f>
        <v>256</v>
      </c>
      <c r="I12" s="6">
        <f>SUMIF(PCT!$A:$A,$A$12,PCT!J:J)</f>
        <v>190</v>
      </c>
      <c r="J12" s="6">
        <f>SUMIF(PCT!$A:$A,$A$12,PCT!K:K)</f>
        <v>184</v>
      </c>
      <c r="K12" s="6">
        <f>SUMIF(PCT!$A:$A,$A$12,PCT!L:L)</f>
        <v>171</v>
      </c>
      <c r="L12" s="6">
        <f>SUMIF(PCT!$A:$A,$A$12,PCT!M:M)</f>
        <v>150</v>
      </c>
      <c r="M12" s="6">
        <f>SUMIF(PCT!$A:$A,$A$12,PCT!N:N)</f>
        <v>159</v>
      </c>
      <c r="N12" s="6">
        <f>SUMIF(PCT!$A:$A,$A$12,PCT!O:O)</f>
        <v>306</v>
      </c>
      <c r="O12" s="6">
        <f>SUMIF(PCT!$A:$A,$A$12,PCT!P:P)</f>
        <v>116</v>
      </c>
      <c r="P12" s="6">
        <f>SUMIF(PCT!$A:$A,$A$12,PCT!Q:Q)</f>
        <v>95</v>
      </c>
      <c r="Q12" s="6">
        <f>SUMIF(PCT!$A:$A,$A$12,PCT!R:R)</f>
        <v>67</v>
      </c>
      <c r="R12" s="6">
        <f>SUMIF(PCT!$A:$A,$A$12,PCT!S:S)</f>
        <v>56</v>
      </c>
      <c r="S12" s="6">
        <f>SUMIF(PCT!$A:$A,$A$12,PCT!T:T)</f>
        <v>41</v>
      </c>
      <c r="T12" s="6">
        <f>SUMIF(PCT!$A:$A,$A$12,PCT!U:U)</f>
        <v>52</v>
      </c>
      <c r="U12" s="6">
        <f>SUMIF(PCT!$A:$A,$A$12,PCT!V:V)</f>
        <v>8</v>
      </c>
      <c r="V12" s="6">
        <f>SUMIF(PCT!$A:$A,$A$12,PCT!W:W)</f>
        <v>5</v>
      </c>
      <c r="W12" s="6">
        <f>SUMIF(PCT!$A:$A,$A$12,PCT!X:X)</f>
        <v>11</v>
      </c>
      <c r="X12" s="6">
        <f>SUMIF(PCT!$A:$A,$A$12,PCT!Y:Y)</f>
        <v>11</v>
      </c>
      <c r="Y12" s="6">
        <f>SUMIF(PCT!$A:$A,$A$12,PCT!Z:Z)</f>
        <v>5</v>
      </c>
      <c r="Z12" s="6">
        <f>SUMIF(PCT!$A:$A,$A$12,PCT!AA:AA)</f>
        <v>4</v>
      </c>
      <c r="AA12" s="6">
        <f>SUMIF(PCT!$A:$A,$A$12,PCT!AB:AB)</f>
        <v>2</v>
      </c>
      <c r="AB12" s="6">
        <f>SUMIF(PCT!$A:$A,$A$12,PCT!AC:AC)</f>
        <v>1</v>
      </c>
      <c r="AC12" s="6">
        <f>SUMIF(PCT!$A:$A,$A$12,PCT!AD:AD)</f>
        <v>2</v>
      </c>
      <c r="AD12" s="6">
        <f>SUMIF(PCT!$A:$A,$A$12,PCT!AE:AE)</f>
        <v>0</v>
      </c>
      <c r="AE12" s="6">
        <f>SUMIF(PCT!$A:$A,$A$12,PCT!AF:AF)</f>
        <v>1</v>
      </c>
      <c r="AF12" s="6">
        <f>SUMIF(PCT!$A:$A,$A$12,PCT!AG:AG)</f>
        <v>3</v>
      </c>
      <c r="AG12" s="6">
        <f>SUMIF(PCT!$A:$A,$A$12,PCT!AH:AH)</f>
        <v>0</v>
      </c>
      <c r="AH12" s="6">
        <f>SUMIF(PCT!$A:$A,$A$12,PCT!AI:AI)</f>
        <v>0</v>
      </c>
      <c r="AI12" s="6">
        <f>SUMIF(PCT!$A:$A,$A$12,PCT!AJ:AJ)</f>
        <v>1</v>
      </c>
      <c r="AJ12" s="6">
        <f>SUMIF(PCT!$A:$A,$A$12,PCT!AK:AK)</f>
        <v>0</v>
      </c>
      <c r="AK12" s="6">
        <f>SUMIF(PCT!$A:$A,$A$12,PCT!AL:AL)</f>
        <v>2</v>
      </c>
      <c r="AL12" s="6">
        <f>SUMIF(PCT!$A:$A,$A$12,PCT!AM:AM)</f>
        <v>1</v>
      </c>
      <c r="AM12" s="6">
        <f>SUMIF(PCT!$A:$A,$A$12,PCT!AN:AN)</f>
        <v>0</v>
      </c>
      <c r="AN12" s="6">
        <f>SUMIF(PCT!$A:$A,$A$12,PCT!AO:AO)</f>
        <v>1</v>
      </c>
      <c r="AO12" s="6">
        <f>SUMIF(PCT!$A:$A,$A$12,PCT!AP:AP)</f>
        <v>1</v>
      </c>
      <c r="AP12" s="6">
        <f>SUMIF(PCT!$A:$A,$A$12,PCT!AQ:AQ)</f>
        <v>1</v>
      </c>
      <c r="AQ12" s="6">
        <f>SUMIF(PCT!$A:$A,$A$12,PCT!AR:AR)</f>
        <v>0</v>
      </c>
      <c r="AR12" s="6">
        <f>SUMIF(PCT!$A:$A,$A$12,PCT!AS:AS)</f>
        <v>0</v>
      </c>
      <c r="AS12" s="6">
        <f>SUMIF(PCT!$A:$A,$A$12,PCT!AT:AT)</f>
        <v>0</v>
      </c>
      <c r="AT12" s="6">
        <f>SUMIF(PCT!$A:$A,$A$12,PCT!AU:AU)</f>
        <v>0</v>
      </c>
      <c r="AU12" s="6">
        <f>SUMIF(PCT!$A:$A,$A$12,PCT!AV:AV)</f>
        <v>0</v>
      </c>
      <c r="AV12" s="6">
        <f>SUMIF(PCT!$A:$A,$A$12,PCT!AW:AW)</f>
        <v>1</v>
      </c>
      <c r="AW12" s="6">
        <f>SUMIF(PCT!$A:$A,$A$12,PCT!AX:AX)</f>
        <v>0</v>
      </c>
      <c r="AX12" s="6">
        <f>SUMIF(PCT!$A:$A,$A$12,PCT!AY:AY)</f>
        <v>0</v>
      </c>
      <c r="AY12" s="6">
        <f>SUMIF(PCT!$A:$A,$A$12,PCT!AZ:AZ)</f>
        <v>0</v>
      </c>
      <c r="AZ12" s="6">
        <f>SUMIF(PCT!$A:$A,$A$12,PCT!BA:BA)</f>
        <v>0</v>
      </c>
      <c r="BA12" s="6">
        <f>SUMIF(PCT!$A:$A,$A$12,PCT!BB:BB)</f>
        <v>1</v>
      </c>
      <c r="BB12" s="6">
        <f>SUMIF(PCT!$A:$A,$A$12,PCT!BC:BC)</f>
        <v>1</v>
      </c>
      <c r="BC12" s="6">
        <f>SUMIF(PCT!$A:$A,$A$12,PCT!BD:BD)</f>
        <v>8</v>
      </c>
      <c r="BD12" s="6">
        <f>SUMIF(PCT!$A:$A,$A$12,PCT!BE:BE)</f>
        <v>30</v>
      </c>
      <c r="BE12" s="6">
        <f>SUMIF(PCT!$A:$A,$A$12,PCT!BF:BF)</f>
        <v>2859</v>
      </c>
      <c r="BF12" s="6">
        <f>SUMIF(PCT!$A:$A,$A$12,PCT!BG:BG)</f>
        <v>2829</v>
      </c>
      <c r="BG12" s="6">
        <f>SUMIF(PCT!$A:$A,$A$12,PCT!BH:BH)</f>
        <v>2758</v>
      </c>
      <c r="BH12" s="53">
        <f t="shared" si="0"/>
        <v>0.974902792506186</v>
      </c>
      <c r="BI12" s="9"/>
      <c r="BJ12" s="9"/>
    </row>
    <row r="13" spans="1:62" ht="12.75">
      <c r="A13" s="1" t="s">
        <v>79</v>
      </c>
      <c r="B13" s="1" t="s">
        <v>363</v>
      </c>
      <c r="C13" s="6">
        <f>SUMIF(PCT!$A:$A,$A$13,PCT!D:D)</f>
        <v>299.914</v>
      </c>
      <c r="D13" s="6">
        <f>SUMIF(PCT!$A:$A,$A$13,PCT!E:E)</f>
        <v>237.58016</v>
      </c>
      <c r="E13" s="6">
        <f>SUMIF(PCT!$A:$A,$A$13,PCT!F:F)</f>
        <v>321.828</v>
      </c>
      <c r="F13" s="6">
        <f>SUMIF(PCT!$A:$A,$A$13,PCT!G:G)</f>
        <v>424.74199999999996</v>
      </c>
      <c r="G13" s="6">
        <f>SUMIF(PCT!$A:$A,$A$13,PCT!H:H)</f>
        <v>453.312</v>
      </c>
      <c r="H13" s="6">
        <f>SUMIF(PCT!$A:$A,$A$13,PCT!I:I)</f>
        <v>456.018</v>
      </c>
      <c r="I13" s="6">
        <f>SUMIF(PCT!$A:$A,$A$13,PCT!J:J)</f>
        <v>165.638</v>
      </c>
      <c r="J13" s="6">
        <f>SUMIF(PCT!$A:$A,$A$13,PCT!K:K)</f>
        <v>175</v>
      </c>
      <c r="K13" s="6">
        <f>SUMIF(PCT!$A:$A,$A$13,PCT!L:L)</f>
        <v>124</v>
      </c>
      <c r="L13" s="6">
        <f>SUMIF(PCT!$A:$A,$A$13,PCT!M:M)</f>
        <v>119.276</v>
      </c>
      <c r="M13" s="6">
        <f>SUMIF(PCT!$A:$A,$A$13,PCT!N:N)</f>
        <v>162.638</v>
      </c>
      <c r="N13" s="6">
        <f>SUMIF(PCT!$A:$A,$A$13,PCT!O:O)</f>
        <v>140.19</v>
      </c>
      <c r="O13" s="6">
        <f>SUMIF(PCT!$A:$A,$A$13,PCT!P:P)</f>
        <v>106.552</v>
      </c>
      <c r="P13" s="6">
        <f>SUMIF(PCT!$A:$A,$A$13,PCT!Q:Q)</f>
        <v>70.27600000000001</v>
      </c>
      <c r="Q13" s="6">
        <f>SUMIF(PCT!$A:$A,$A$13,PCT!R:R)</f>
        <v>59.742</v>
      </c>
      <c r="R13" s="6">
        <f>SUMIF(PCT!$A:$A,$A$13,PCT!S:S)</f>
        <v>71.072</v>
      </c>
      <c r="S13" s="6">
        <f>SUMIF(PCT!$A:$A,$A$13,PCT!T:T)</f>
        <v>70.71</v>
      </c>
      <c r="T13" s="6">
        <f>SUMIF(PCT!$A:$A,$A$13,PCT!U:U)</f>
        <v>31.759999999999998</v>
      </c>
      <c r="U13" s="6">
        <f>SUMIF(PCT!$A:$A,$A$13,PCT!V:V)</f>
        <v>22.638</v>
      </c>
      <c r="V13" s="6">
        <f>SUMIF(PCT!$A:$A,$A$13,PCT!W:W)</f>
        <v>15</v>
      </c>
      <c r="W13" s="6">
        <f>SUMIF(PCT!$A:$A,$A$13,PCT!X:X)</f>
        <v>14</v>
      </c>
      <c r="X13" s="6">
        <f>SUMIF(PCT!$A:$A,$A$13,PCT!Y:Y)</f>
        <v>24</v>
      </c>
      <c r="Y13" s="6">
        <f>SUMIF(PCT!$A:$A,$A$13,PCT!Z:Z)</f>
        <v>14</v>
      </c>
      <c r="Z13" s="6">
        <f>SUMIF(PCT!$A:$A,$A$13,PCT!AA:AA)</f>
        <v>3</v>
      </c>
      <c r="AA13" s="6">
        <f>SUMIF(PCT!$A:$A,$A$13,PCT!AB:AB)</f>
        <v>10</v>
      </c>
      <c r="AB13" s="6">
        <f>SUMIF(PCT!$A:$A,$A$13,PCT!AC:AC)</f>
        <v>2</v>
      </c>
      <c r="AC13" s="6">
        <f>SUMIF(PCT!$A:$A,$A$13,PCT!AD:AD)</f>
        <v>8</v>
      </c>
      <c r="AD13" s="6">
        <f>SUMIF(PCT!$A:$A,$A$13,PCT!AE:AE)</f>
        <v>5</v>
      </c>
      <c r="AE13" s="6">
        <f>SUMIF(PCT!$A:$A,$A$13,PCT!AF:AF)</f>
        <v>8</v>
      </c>
      <c r="AF13" s="6">
        <f>SUMIF(PCT!$A:$A,$A$13,PCT!AG:AG)</f>
        <v>8</v>
      </c>
      <c r="AG13" s="6">
        <f>SUMIF(PCT!$A:$A,$A$13,PCT!AH:AH)</f>
        <v>3</v>
      </c>
      <c r="AH13" s="6">
        <f>SUMIF(PCT!$A:$A,$A$13,PCT!AI:AI)</f>
        <v>3</v>
      </c>
      <c r="AI13" s="6">
        <f>SUMIF(PCT!$A:$A,$A$13,PCT!AJ:AJ)</f>
        <v>1</v>
      </c>
      <c r="AJ13" s="6">
        <f>SUMIF(PCT!$A:$A,$A$13,PCT!AK:AK)</f>
        <v>2</v>
      </c>
      <c r="AK13" s="6">
        <f>SUMIF(PCT!$A:$A,$A$13,PCT!AL:AL)</f>
        <v>0</v>
      </c>
      <c r="AL13" s="6">
        <f>SUMIF(PCT!$A:$A,$A$13,PCT!AM:AM)</f>
        <v>0</v>
      </c>
      <c r="AM13" s="6">
        <f>SUMIF(PCT!$A:$A,$A$13,PCT!AN:AN)</f>
        <v>1</v>
      </c>
      <c r="AN13" s="6">
        <f>SUMIF(PCT!$A:$A,$A$13,PCT!AO:AO)</f>
        <v>0</v>
      </c>
      <c r="AO13" s="6">
        <f>SUMIF(PCT!$A:$A,$A$13,PCT!AP:AP)</f>
        <v>1</v>
      </c>
      <c r="AP13" s="6">
        <f>SUMIF(PCT!$A:$A,$A$13,PCT!AQ:AQ)</f>
        <v>5</v>
      </c>
      <c r="AQ13" s="6">
        <f>SUMIF(PCT!$A:$A,$A$13,PCT!AR:AR)</f>
        <v>0</v>
      </c>
      <c r="AR13" s="6">
        <f>SUMIF(PCT!$A:$A,$A$13,PCT!AS:AS)</f>
        <v>2</v>
      </c>
      <c r="AS13" s="6">
        <f>SUMIF(PCT!$A:$A,$A$13,PCT!AT:AT)</f>
        <v>2</v>
      </c>
      <c r="AT13" s="6">
        <f>SUMIF(PCT!$A:$A,$A$13,PCT!AU:AU)</f>
        <v>0</v>
      </c>
      <c r="AU13" s="6">
        <f>SUMIF(PCT!$A:$A,$A$13,PCT!AV:AV)</f>
        <v>2</v>
      </c>
      <c r="AV13" s="6">
        <f>SUMIF(PCT!$A:$A,$A$13,PCT!AW:AW)</f>
        <v>0</v>
      </c>
      <c r="AW13" s="6">
        <f>SUMIF(PCT!$A:$A,$A$13,PCT!AX:AX)</f>
        <v>0</v>
      </c>
      <c r="AX13" s="6">
        <f>SUMIF(PCT!$A:$A,$A$13,PCT!AY:AY)</f>
        <v>0</v>
      </c>
      <c r="AY13" s="6">
        <f>SUMIF(PCT!$A:$A,$A$13,PCT!AZ:AZ)</f>
        <v>0</v>
      </c>
      <c r="AZ13" s="6">
        <f>SUMIF(PCT!$A:$A,$A$13,PCT!BA:BA)</f>
        <v>0</v>
      </c>
      <c r="BA13" s="6">
        <f>SUMIF(PCT!$A:$A,$A$13,PCT!BB:BB)</f>
        <v>0</v>
      </c>
      <c r="BB13" s="6">
        <f>SUMIF(PCT!$A:$A,$A$13,PCT!BC:BC)</f>
        <v>0</v>
      </c>
      <c r="BC13" s="6">
        <f>SUMIF(PCT!$A:$A,$A$13,PCT!BD:BD)</f>
        <v>16</v>
      </c>
      <c r="BD13" s="6">
        <f>SUMIF(PCT!$A:$A,$A$13,PCT!BE:BE)</f>
        <v>0</v>
      </c>
      <c r="BE13" s="6">
        <f>SUMIF(PCT!$A:$A,$A$13,PCT!BF:BF)</f>
        <v>3661.88616</v>
      </c>
      <c r="BF13" s="6">
        <f>SUMIF(PCT!$A:$A,$A$13,PCT!BG:BG)</f>
        <v>3661.88616</v>
      </c>
      <c r="BG13" s="6">
        <f>SUMIF(PCT!$A:$A,$A$13,PCT!BH:BH)</f>
        <v>3490.24816</v>
      </c>
      <c r="BH13" s="53">
        <f t="shared" si="0"/>
        <v>0.9531285265296178</v>
      </c>
      <c r="BI13" s="9"/>
      <c r="BJ13" s="9"/>
    </row>
    <row r="14" spans="1:62" ht="12.75">
      <c r="A14" s="1" t="s">
        <v>80</v>
      </c>
      <c r="B14" s="1" t="s">
        <v>364</v>
      </c>
      <c r="C14" s="6">
        <f>SUMIF(PCT!$A:$A,$A$14,PCT!D:D)</f>
        <v>204</v>
      </c>
      <c r="D14" s="6">
        <f>SUMIF(PCT!$A:$A,$A$14,PCT!E:E)</f>
        <v>173</v>
      </c>
      <c r="E14" s="6">
        <f>SUMIF(PCT!$A:$A,$A$14,PCT!F:F)</f>
        <v>215</v>
      </c>
      <c r="F14" s="6">
        <f>SUMIF(PCT!$A:$A,$A$14,PCT!G:G)</f>
        <v>261</v>
      </c>
      <c r="G14" s="6">
        <f>SUMIF(PCT!$A:$A,$A$14,PCT!H:H)</f>
        <v>277</v>
      </c>
      <c r="H14" s="6">
        <f>SUMIF(PCT!$A:$A,$A$14,PCT!I:I)</f>
        <v>183</v>
      </c>
      <c r="I14" s="6">
        <f>SUMIF(PCT!$A:$A,$A$14,PCT!J:J)</f>
        <v>139</v>
      </c>
      <c r="J14" s="6">
        <f>SUMIF(PCT!$A:$A,$A$14,PCT!K:K)</f>
        <v>125</v>
      </c>
      <c r="K14" s="6">
        <f>SUMIF(PCT!$A:$A,$A$14,PCT!L:L)</f>
        <v>118</v>
      </c>
      <c r="L14" s="6">
        <f>SUMIF(PCT!$A:$A,$A$14,PCT!M:M)</f>
        <v>128</v>
      </c>
      <c r="M14" s="6">
        <f>SUMIF(PCT!$A:$A,$A$14,PCT!N:N)</f>
        <v>93</v>
      </c>
      <c r="N14" s="6">
        <f>SUMIF(PCT!$A:$A,$A$14,PCT!O:O)</f>
        <v>67</v>
      </c>
      <c r="O14" s="6">
        <f>SUMIF(PCT!$A:$A,$A$14,PCT!P:P)</f>
        <v>68</v>
      </c>
      <c r="P14" s="6">
        <f>SUMIF(PCT!$A:$A,$A$14,PCT!Q:Q)</f>
        <v>40</v>
      </c>
      <c r="Q14" s="6">
        <f>SUMIF(PCT!$A:$A,$A$14,PCT!R:R)</f>
        <v>29</v>
      </c>
      <c r="R14" s="6">
        <f>SUMIF(PCT!$A:$A,$A$14,PCT!S:S)</f>
        <v>35</v>
      </c>
      <c r="S14" s="6">
        <f>SUMIF(PCT!$A:$A,$A$14,PCT!T:T)</f>
        <v>21</v>
      </c>
      <c r="T14" s="6">
        <f>SUMIF(PCT!$A:$A,$A$14,PCT!U:U)</f>
        <v>14</v>
      </c>
      <c r="U14" s="6">
        <f>SUMIF(PCT!$A:$A,$A$14,PCT!V:V)</f>
        <v>3</v>
      </c>
      <c r="V14" s="6">
        <f>SUMIF(PCT!$A:$A,$A$14,PCT!W:W)</f>
        <v>4</v>
      </c>
      <c r="W14" s="6">
        <f>SUMIF(PCT!$A:$A,$A$14,PCT!X:X)</f>
        <v>11</v>
      </c>
      <c r="X14" s="6">
        <f>SUMIF(PCT!$A:$A,$A$14,PCT!Y:Y)</f>
        <v>3</v>
      </c>
      <c r="Y14" s="6">
        <f>SUMIF(PCT!$A:$A,$A$14,PCT!Z:Z)</f>
        <v>2</v>
      </c>
      <c r="Z14" s="6">
        <f>SUMIF(PCT!$A:$A,$A$14,PCT!AA:AA)</f>
        <v>2</v>
      </c>
      <c r="AA14" s="6">
        <f>SUMIF(PCT!$A:$A,$A$14,PCT!AB:AB)</f>
        <v>1</v>
      </c>
      <c r="AB14" s="6">
        <f>SUMIF(PCT!$A:$A,$A$14,PCT!AC:AC)</f>
        <v>3</v>
      </c>
      <c r="AC14" s="6">
        <f>SUMIF(PCT!$A:$A,$A$14,PCT!AD:AD)</f>
        <v>0</v>
      </c>
      <c r="AD14" s="6">
        <f>SUMIF(PCT!$A:$A,$A$14,PCT!AE:AE)</f>
        <v>2</v>
      </c>
      <c r="AE14" s="6">
        <f>SUMIF(PCT!$A:$A,$A$14,PCT!AF:AF)</f>
        <v>1</v>
      </c>
      <c r="AF14" s="6">
        <f>SUMIF(PCT!$A:$A,$A$14,PCT!AG:AG)</f>
        <v>0</v>
      </c>
      <c r="AG14" s="6">
        <f>SUMIF(PCT!$A:$A,$A$14,PCT!AH:AH)</f>
        <v>1</v>
      </c>
      <c r="AH14" s="6">
        <f>SUMIF(PCT!$A:$A,$A$14,PCT!AI:AI)</f>
        <v>1</v>
      </c>
      <c r="AI14" s="6">
        <f>SUMIF(PCT!$A:$A,$A$14,PCT!AJ:AJ)</f>
        <v>0</v>
      </c>
      <c r="AJ14" s="6">
        <f>SUMIF(PCT!$A:$A,$A$14,PCT!AK:AK)</f>
        <v>0</v>
      </c>
      <c r="AK14" s="6">
        <f>SUMIF(PCT!$A:$A,$A$14,PCT!AL:AL)</f>
        <v>0</v>
      </c>
      <c r="AL14" s="6">
        <f>SUMIF(PCT!$A:$A,$A$14,PCT!AM:AM)</f>
        <v>0</v>
      </c>
      <c r="AM14" s="6">
        <f>SUMIF(PCT!$A:$A,$A$14,PCT!AN:AN)</f>
        <v>2</v>
      </c>
      <c r="AN14" s="6">
        <f>SUMIF(PCT!$A:$A,$A$14,PCT!AO:AO)</f>
        <v>0</v>
      </c>
      <c r="AO14" s="6">
        <f>SUMIF(PCT!$A:$A,$A$14,PCT!AP:AP)</f>
        <v>0</v>
      </c>
      <c r="AP14" s="6">
        <f>SUMIF(PCT!$A:$A,$A$14,PCT!AQ:AQ)</f>
        <v>0</v>
      </c>
      <c r="AQ14" s="6">
        <f>SUMIF(PCT!$A:$A,$A$14,PCT!AR:AR)</f>
        <v>0</v>
      </c>
      <c r="AR14" s="6">
        <f>SUMIF(PCT!$A:$A,$A$14,PCT!AS:AS)</f>
        <v>0</v>
      </c>
      <c r="AS14" s="6">
        <f>SUMIF(PCT!$A:$A,$A$14,PCT!AT:AT)</f>
        <v>0</v>
      </c>
      <c r="AT14" s="6">
        <f>SUMIF(PCT!$A:$A,$A$14,PCT!AU:AU)</f>
        <v>0</v>
      </c>
      <c r="AU14" s="6">
        <f>SUMIF(PCT!$A:$A,$A$14,PCT!AV:AV)</f>
        <v>0</v>
      </c>
      <c r="AV14" s="6">
        <f>SUMIF(PCT!$A:$A,$A$14,PCT!AW:AW)</f>
        <v>1</v>
      </c>
      <c r="AW14" s="6">
        <f>SUMIF(PCT!$A:$A,$A$14,PCT!AX:AX)</f>
        <v>0</v>
      </c>
      <c r="AX14" s="6">
        <f>SUMIF(PCT!$A:$A,$A$14,PCT!AY:AY)</f>
        <v>1</v>
      </c>
      <c r="AY14" s="6">
        <f>SUMIF(PCT!$A:$A,$A$14,PCT!AZ:AZ)</f>
        <v>1</v>
      </c>
      <c r="AZ14" s="6">
        <f>SUMIF(PCT!$A:$A,$A$14,PCT!BA:BA)</f>
        <v>0</v>
      </c>
      <c r="BA14" s="6">
        <f>SUMIF(PCT!$A:$A,$A$14,PCT!BB:BB)</f>
        <v>0</v>
      </c>
      <c r="BB14" s="6">
        <f>SUMIF(PCT!$A:$A,$A$14,PCT!BC:BC)</f>
        <v>0</v>
      </c>
      <c r="BC14" s="6">
        <f>SUMIF(PCT!$A:$A,$A$14,PCT!BD:BD)</f>
        <v>5</v>
      </c>
      <c r="BD14" s="6">
        <f>SUMIF(PCT!$A:$A,$A$14,PCT!BE:BE)</f>
        <v>35</v>
      </c>
      <c r="BE14" s="6">
        <f>SUMIF(PCT!$A:$A,$A$14,PCT!BF:BF)</f>
        <v>2269</v>
      </c>
      <c r="BF14" s="6">
        <f>SUMIF(PCT!$A:$A,$A$14,PCT!BG:BG)</f>
        <v>2234</v>
      </c>
      <c r="BG14" s="6">
        <f>SUMIF(PCT!$A:$A,$A$14,PCT!BH:BH)</f>
        <v>2190</v>
      </c>
      <c r="BH14" s="53">
        <f t="shared" si="0"/>
        <v>0.9803043867502238</v>
      </c>
      <c r="BI14" s="9"/>
      <c r="BJ14" s="9"/>
    </row>
    <row r="15" spans="1:62" ht="12.75">
      <c r="A15" s="1" t="s">
        <v>83</v>
      </c>
      <c r="B15" s="1" t="s">
        <v>365</v>
      </c>
      <c r="C15" s="6">
        <f>SUMIF(PCT!$A:$A,$A$15,PCT!D:D)</f>
        <v>282</v>
      </c>
      <c r="D15" s="6">
        <f>SUMIF(PCT!$A:$A,$A$15,PCT!E:E)</f>
        <v>303</v>
      </c>
      <c r="E15" s="6">
        <f>SUMIF(PCT!$A:$A,$A$15,PCT!F:F)</f>
        <v>231</v>
      </c>
      <c r="F15" s="6">
        <f>SUMIF(PCT!$A:$A,$A$15,PCT!G:G)</f>
        <v>257</v>
      </c>
      <c r="G15" s="6">
        <f>SUMIF(PCT!$A:$A,$A$15,PCT!H:H)</f>
        <v>209</v>
      </c>
      <c r="H15" s="6">
        <f>SUMIF(PCT!$A:$A,$A$15,PCT!I:I)</f>
        <v>163</v>
      </c>
      <c r="I15" s="6">
        <f>SUMIF(PCT!$A:$A,$A$15,PCT!J:J)</f>
        <v>159</v>
      </c>
      <c r="J15" s="6">
        <f>SUMIF(PCT!$A:$A,$A$15,PCT!K:K)</f>
        <v>125</v>
      </c>
      <c r="K15" s="6">
        <f>SUMIF(PCT!$A:$A,$A$15,PCT!L:L)</f>
        <v>174</v>
      </c>
      <c r="L15" s="6">
        <f>SUMIF(PCT!$A:$A,$A$15,PCT!M:M)</f>
        <v>144</v>
      </c>
      <c r="M15" s="6">
        <f>SUMIF(PCT!$A:$A,$A$15,PCT!N:N)</f>
        <v>134</v>
      </c>
      <c r="N15" s="6">
        <f>SUMIF(PCT!$A:$A,$A$15,PCT!O:O)</f>
        <v>137</v>
      </c>
      <c r="O15" s="6">
        <f>SUMIF(PCT!$A:$A,$A$15,PCT!P:P)</f>
        <v>91</v>
      </c>
      <c r="P15" s="6">
        <f>SUMIF(PCT!$A:$A,$A$15,PCT!Q:Q)</f>
        <v>49</v>
      </c>
      <c r="Q15" s="6">
        <f>SUMIF(PCT!$A:$A,$A$15,PCT!R:R)</f>
        <v>46</v>
      </c>
      <c r="R15" s="6">
        <f>SUMIF(PCT!$A:$A,$A$15,PCT!S:S)</f>
        <v>30</v>
      </c>
      <c r="S15" s="6">
        <f>SUMIF(PCT!$A:$A,$A$15,PCT!T:T)</f>
        <v>34</v>
      </c>
      <c r="T15" s="6">
        <f>SUMIF(PCT!$A:$A,$A$15,PCT!U:U)</f>
        <v>27</v>
      </c>
      <c r="U15" s="6">
        <f>SUMIF(PCT!$A:$A,$A$15,PCT!V:V)</f>
        <v>25</v>
      </c>
      <c r="V15" s="6">
        <f>SUMIF(PCT!$A:$A,$A$15,PCT!W:W)</f>
        <v>21</v>
      </c>
      <c r="W15" s="6">
        <f>SUMIF(PCT!$A:$A,$A$15,PCT!X:X)</f>
        <v>30</v>
      </c>
      <c r="X15" s="6">
        <f>SUMIF(PCT!$A:$A,$A$15,PCT!Y:Y)</f>
        <v>16</v>
      </c>
      <c r="Y15" s="6">
        <f>SUMIF(PCT!$A:$A,$A$15,PCT!Z:Z)</f>
        <v>11</v>
      </c>
      <c r="Z15" s="6">
        <f>SUMIF(PCT!$A:$A,$A$15,PCT!AA:AA)</f>
        <v>10</v>
      </c>
      <c r="AA15" s="6">
        <f>SUMIF(PCT!$A:$A,$A$15,PCT!AB:AB)</f>
        <v>15</v>
      </c>
      <c r="AB15" s="6">
        <f>SUMIF(PCT!$A:$A,$A$15,PCT!AC:AC)</f>
        <v>12</v>
      </c>
      <c r="AC15" s="6">
        <f>SUMIF(PCT!$A:$A,$A$15,PCT!AD:AD)</f>
        <v>7</v>
      </c>
      <c r="AD15" s="6">
        <f>SUMIF(PCT!$A:$A,$A$15,PCT!AE:AE)</f>
        <v>3</v>
      </c>
      <c r="AE15" s="6">
        <f>SUMIF(PCT!$A:$A,$A$15,PCT!AF:AF)</f>
        <v>6</v>
      </c>
      <c r="AF15" s="6">
        <f>SUMIF(PCT!$A:$A,$A$15,PCT!AG:AG)</f>
        <v>3</v>
      </c>
      <c r="AG15" s="6">
        <f>SUMIF(PCT!$A:$A,$A$15,PCT!AH:AH)</f>
        <v>1</v>
      </c>
      <c r="AH15" s="6">
        <f>SUMIF(PCT!$A:$A,$A$15,PCT!AI:AI)</f>
        <v>3</v>
      </c>
      <c r="AI15" s="6">
        <f>SUMIF(PCT!$A:$A,$A$15,PCT!AJ:AJ)</f>
        <v>4</v>
      </c>
      <c r="AJ15" s="6">
        <f>SUMIF(PCT!$A:$A,$A$15,PCT!AK:AK)</f>
        <v>3</v>
      </c>
      <c r="AK15" s="6">
        <f>SUMIF(PCT!$A:$A,$A$15,PCT!AL:AL)</f>
        <v>4</v>
      </c>
      <c r="AL15" s="6">
        <f>SUMIF(PCT!$A:$A,$A$15,PCT!AM:AM)</f>
        <v>2</v>
      </c>
      <c r="AM15" s="6">
        <f>SUMIF(PCT!$A:$A,$A$15,PCT!AN:AN)</f>
        <v>4</v>
      </c>
      <c r="AN15" s="6">
        <f>SUMIF(PCT!$A:$A,$A$15,PCT!AO:AO)</f>
        <v>4</v>
      </c>
      <c r="AO15" s="6">
        <f>SUMIF(PCT!$A:$A,$A$15,PCT!AP:AP)</f>
        <v>1</v>
      </c>
      <c r="AP15" s="6">
        <f>SUMIF(PCT!$A:$A,$A$15,PCT!AQ:AQ)</f>
        <v>2</v>
      </c>
      <c r="AQ15" s="6">
        <f>SUMIF(PCT!$A:$A,$A$15,PCT!AR:AR)</f>
        <v>0</v>
      </c>
      <c r="AR15" s="6">
        <f>SUMIF(PCT!$A:$A,$A$15,PCT!AS:AS)</f>
        <v>1</v>
      </c>
      <c r="AS15" s="6">
        <f>SUMIF(PCT!$A:$A,$A$15,PCT!AT:AT)</f>
        <v>1</v>
      </c>
      <c r="AT15" s="6">
        <f>SUMIF(PCT!$A:$A,$A$15,PCT!AU:AU)</f>
        <v>1</v>
      </c>
      <c r="AU15" s="6">
        <f>SUMIF(PCT!$A:$A,$A$15,PCT!AV:AV)</f>
        <v>0</v>
      </c>
      <c r="AV15" s="6">
        <f>SUMIF(PCT!$A:$A,$A$15,PCT!AW:AW)</f>
        <v>0</v>
      </c>
      <c r="AW15" s="6">
        <f>SUMIF(PCT!$A:$A,$A$15,PCT!AX:AX)</f>
        <v>1</v>
      </c>
      <c r="AX15" s="6">
        <f>SUMIF(PCT!$A:$A,$A$15,PCT!AY:AY)</f>
        <v>1</v>
      </c>
      <c r="AY15" s="6">
        <f>SUMIF(PCT!$A:$A,$A$15,PCT!AZ:AZ)</f>
        <v>1</v>
      </c>
      <c r="AZ15" s="6">
        <f>SUMIF(PCT!$A:$A,$A$15,PCT!BA:BA)</f>
        <v>2</v>
      </c>
      <c r="BA15" s="6">
        <f>SUMIF(PCT!$A:$A,$A$15,PCT!BB:BB)</f>
        <v>1</v>
      </c>
      <c r="BB15" s="6">
        <f>SUMIF(PCT!$A:$A,$A$15,PCT!BC:BC)</f>
        <v>3</v>
      </c>
      <c r="BC15" s="6">
        <f>SUMIF(PCT!$A:$A,$A$15,PCT!BD:BD)</f>
        <v>50</v>
      </c>
      <c r="BD15" s="6">
        <f>SUMIF(PCT!$A:$A,$A$15,PCT!BE:BE)</f>
        <v>0</v>
      </c>
      <c r="BE15" s="6">
        <f>SUMIF(PCT!$A:$A,$A$15,PCT!BF:BF)</f>
        <v>2844</v>
      </c>
      <c r="BF15" s="6">
        <f>SUMIF(PCT!$A:$A,$A$15,PCT!BG:BG)</f>
        <v>2844</v>
      </c>
      <c r="BG15" s="6">
        <f>SUMIF(PCT!$A:$A,$A$15,PCT!BH:BH)</f>
        <v>2595</v>
      </c>
      <c r="BH15" s="53">
        <f t="shared" si="0"/>
        <v>0.9124472573839663</v>
      </c>
      <c r="BI15" s="9"/>
      <c r="BJ15" s="9"/>
    </row>
    <row r="16" spans="1:62" ht="12.75">
      <c r="A16" s="1" t="s">
        <v>86</v>
      </c>
      <c r="B16" s="1" t="s">
        <v>366</v>
      </c>
      <c r="C16" s="6">
        <f>SUMIF(PCT!$A:$A,$A$16,PCT!D:D)</f>
        <v>293</v>
      </c>
      <c r="D16" s="6">
        <f>SUMIF(PCT!$A:$A,$A$16,PCT!E:E)</f>
        <v>215</v>
      </c>
      <c r="E16" s="6">
        <f>SUMIF(PCT!$A:$A,$A$16,PCT!F:F)</f>
        <v>332</v>
      </c>
      <c r="F16" s="6">
        <f>SUMIF(PCT!$A:$A,$A$16,PCT!G:G)</f>
        <v>435</v>
      </c>
      <c r="G16" s="6">
        <f>SUMIF(PCT!$A:$A,$A$16,PCT!H:H)</f>
        <v>296</v>
      </c>
      <c r="H16" s="6">
        <f>SUMIF(PCT!$A:$A,$A$16,PCT!I:I)</f>
        <v>229</v>
      </c>
      <c r="I16" s="6">
        <f>SUMIF(PCT!$A:$A,$A$16,PCT!J:J)</f>
        <v>157</v>
      </c>
      <c r="J16" s="6">
        <f>SUMIF(PCT!$A:$A,$A$16,PCT!K:K)</f>
        <v>134</v>
      </c>
      <c r="K16" s="6">
        <f>SUMIF(PCT!$A:$A,$A$16,PCT!L:L)</f>
        <v>144</v>
      </c>
      <c r="L16" s="6">
        <f>SUMIF(PCT!$A:$A,$A$16,PCT!M:M)</f>
        <v>163</v>
      </c>
      <c r="M16" s="6">
        <f>SUMIF(PCT!$A:$A,$A$16,PCT!N:N)</f>
        <v>154</v>
      </c>
      <c r="N16" s="6">
        <f>SUMIF(PCT!$A:$A,$A$16,PCT!O:O)</f>
        <v>104</v>
      </c>
      <c r="O16" s="6">
        <f>SUMIF(PCT!$A:$A,$A$16,PCT!P:P)</f>
        <v>93</v>
      </c>
      <c r="P16" s="6">
        <f>SUMIF(PCT!$A:$A,$A$16,PCT!Q:Q)</f>
        <v>54</v>
      </c>
      <c r="Q16" s="6">
        <f>SUMIF(PCT!$A:$A,$A$16,PCT!R:R)</f>
        <v>46</v>
      </c>
      <c r="R16" s="6">
        <f>SUMIF(PCT!$A:$A,$A$16,PCT!S:S)</f>
        <v>55</v>
      </c>
      <c r="S16" s="6">
        <f>SUMIF(PCT!$A:$A,$A$16,PCT!T:T)</f>
        <v>54</v>
      </c>
      <c r="T16" s="6">
        <f>SUMIF(PCT!$A:$A,$A$16,PCT!U:U)</f>
        <v>59</v>
      </c>
      <c r="U16" s="6">
        <f>SUMIF(PCT!$A:$A,$A$16,PCT!V:V)</f>
        <v>28</v>
      </c>
      <c r="V16" s="6">
        <f>SUMIF(PCT!$A:$A,$A$16,PCT!W:W)</f>
        <v>21</v>
      </c>
      <c r="W16" s="6">
        <f>SUMIF(PCT!$A:$A,$A$16,PCT!X:X)</f>
        <v>8</v>
      </c>
      <c r="X16" s="6">
        <f>SUMIF(PCT!$A:$A,$A$16,PCT!Y:Y)</f>
        <v>9</v>
      </c>
      <c r="Y16" s="6">
        <f>SUMIF(PCT!$A:$A,$A$16,PCT!Z:Z)</f>
        <v>5</v>
      </c>
      <c r="Z16" s="6">
        <f>SUMIF(PCT!$A:$A,$A$16,PCT!AA:AA)</f>
        <v>4</v>
      </c>
      <c r="AA16" s="6">
        <f>SUMIF(PCT!$A:$A,$A$16,PCT!AB:AB)</f>
        <v>5</v>
      </c>
      <c r="AB16" s="6">
        <f>SUMIF(PCT!$A:$A,$A$16,PCT!AC:AC)</f>
        <v>8</v>
      </c>
      <c r="AC16" s="6">
        <f>SUMIF(PCT!$A:$A,$A$16,PCT!AD:AD)</f>
        <v>3</v>
      </c>
      <c r="AD16" s="6">
        <f>SUMIF(PCT!$A:$A,$A$16,PCT!AE:AE)</f>
        <v>3</v>
      </c>
      <c r="AE16" s="6">
        <f>SUMIF(PCT!$A:$A,$A$16,PCT!AF:AF)</f>
        <v>4</v>
      </c>
      <c r="AF16" s="6">
        <f>SUMIF(PCT!$A:$A,$A$16,PCT!AG:AG)</f>
        <v>2</v>
      </c>
      <c r="AG16" s="6">
        <f>SUMIF(PCT!$A:$A,$A$16,PCT!AH:AH)</f>
        <v>9</v>
      </c>
      <c r="AH16" s="6">
        <f>SUMIF(PCT!$A:$A,$A$16,PCT!AI:AI)</f>
        <v>11</v>
      </c>
      <c r="AI16" s="6">
        <f>SUMIF(PCT!$A:$A,$A$16,PCT!AJ:AJ)</f>
        <v>16</v>
      </c>
      <c r="AJ16" s="6">
        <f>SUMIF(PCT!$A:$A,$A$16,PCT!AK:AK)</f>
        <v>15</v>
      </c>
      <c r="AK16" s="6">
        <f>SUMIF(PCT!$A:$A,$A$16,PCT!AL:AL)</f>
        <v>15</v>
      </c>
      <c r="AL16" s="6">
        <f>SUMIF(PCT!$A:$A,$A$16,PCT!AM:AM)</f>
        <v>34</v>
      </c>
      <c r="AM16" s="6">
        <f>SUMIF(PCT!$A:$A,$A$16,PCT!AN:AN)</f>
        <v>23</v>
      </c>
      <c r="AN16" s="6">
        <f>SUMIF(PCT!$A:$A,$A$16,PCT!AO:AO)</f>
        <v>23</v>
      </c>
      <c r="AO16" s="6">
        <f>SUMIF(PCT!$A:$A,$A$16,PCT!AP:AP)</f>
        <v>24</v>
      </c>
      <c r="AP16" s="6">
        <f>SUMIF(PCT!$A:$A,$A$16,PCT!AQ:AQ)</f>
        <v>14</v>
      </c>
      <c r="AQ16" s="6">
        <f>SUMIF(PCT!$A:$A,$A$16,PCT!AR:AR)</f>
        <v>10</v>
      </c>
      <c r="AR16" s="6">
        <f>SUMIF(PCT!$A:$A,$A$16,PCT!AS:AS)</f>
        <v>7</v>
      </c>
      <c r="AS16" s="6">
        <f>SUMIF(PCT!$A:$A,$A$16,PCT!AT:AT)</f>
        <v>16</v>
      </c>
      <c r="AT16" s="6">
        <f>SUMIF(PCT!$A:$A,$A$16,PCT!AU:AU)</f>
        <v>16</v>
      </c>
      <c r="AU16" s="6">
        <f>SUMIF(PCT!$A:$A,$A$16,PCT!AV:AV)</f>
        <v>7</v>
      </c>
      <c r="AV16" s="6">
        <f>SUMIF(PCT!$A:$A,$A$16,PCT!AW:AW)</f>
        <v>16</v>
      </c>
      <c r="AW16" s="6">
        <f>SUMIF(PCT!$A:$A,$A$16,PCT!AX:AX)</f>
        <v>23</v>
      </c>
      <c r="AX16" s="6">
        <f>SUMIF(PCT!$A:$A,$A$16,PCT!AY:AY)</f>
        <v>15</v>
      </c>
      <c r="AY16" s="6">
        <f>SUMIF(PCT!$A:$A,$A$16,PCT!AZ:AZ)</f>
        <v>15</v>
      </c>
      <c r="AZ16" s="6">
        <f>SUMIF(PCT!$A:$A,$A$16,PCT!BA:BA)</f>
        <v>13</v>
      </c>
      <c r="BA16" s="6">
        <f>SUMIF(PCT!$A:$A,$A$16,PCT!BB:BB)</f>
        <v>14</v>
      </c>
      <c r="BB16" s="6">
        <f>SUMIF(PCT!$A:$A,$A$16,PCT!BC:BC)</f>
        <v>15</v>
      </c>
      <c r="BC16" s="6">
        <f>SUMIF(PCT!$A:$A,$A$16,PCT!BD:BD)</f>
        <v>376</v>
      </c>
      <c r="BD16" s="6">
        <f>SUMIF(PCT!$A:$A,$A$16,PCT!BE:BE)</f>
        <v>0</v>
      </c>
      <c r="BE16" s="6">
        <f>SUMIF(PCT!$A:$A,$A$16,PCT!BF:BF)</f>
        <v>3844</v>
      </c>
      <c r="BF16" s="6">
        <f>SUMIF(PCT!$A:$A,$A$16,PCT!BG:BG)</f>
        <v>3844</v>
      </c>
      <c r="BG16" s="6">
        <f>SUMIF(PCT!$A:$A,$A$16,PCT!BH:BH)</f>
        <v>3017</v>
      </c>
      <c r="BH16" s="53">
        <f t="shared" si="0"/>
        <v>0.7848595213319459</v>
      </c>
      <c r="BI16" s="9"/>
      <c r="BJ16" s="9"/>
    </row>
    <row r="17" spans="1:62" ht="12.75">
      <c r="A17" s="1" t="s">
        <v>90</v>
      </c>
      <c r="B17" s="1" t="s">
        <v>367</v>
      </c>
      <c r="C17" s="6">
        <f>SUMIF(PCT!$A:$A,$A$17,PCT!D:D)</f>
        <v>507</v>
      </c>
      <c r="D17" s="6">
        <f>SUMIF(PCT!$A:$A,$A$17,PCT!E:E)</f>
        <v>329</v>
      </c>
      <c r="E17" s="6">
        <f>SUMIF(PCT!$A:$A,$A$17,PCT!F:F)</f>
        <v>489</v>
      </c>
      <c r="F17" s="6">
        <f>SUMIF(PCT!$A:$A,$A$17,PCT!G:G)</f>
        <v>513</v>
      </c>
      <c r="G17" s="6">
        <f>SUMIF(PCT!$A:$A,$A$17,PCT!H:H)</f>
        <v>541</v>
      </c>
      <c r="H17" s="6">
        <f>SUMIF(PCT!$A:$A,$A$17,PCT!I:I)</f>
        <v>555</v>
      </c>
      <c r="I17" s="6">
        <f>SUMIF(PCT!$A:$A,$A$17,PCT!J:J)</f>
        <v>375</v>
      </c>
      <c r="J17" s="6">
        <f>SUMIF(PCT!$A:$A,$A$17,PCT!K:K)</f>
        <v>312</v>
      </c>
      <c r="K17" s="6">
        <f>SUMIF(PCT!$A:$A,$A$17,PCT!L:L)</f>
        <v>259</v>
      </c>
      <c r="L17" s="6">
        <f>SUMIF(PCT!$A:$A,$A$17,PCT!M:M)</f>
        <v>219</v>
      </c>
      <c r="M17" s="6">
        <f>SUMIF(PCT!$A:$A,$A$17,PCT!N:N)</f>
        <v>183</v>
      </c>
      <c r="N17" s="6">
        <f>SUMIF(PCT!$A:$A,$A$17,PCT!O:O)</f>
        <v>157</v>
      </c>
      <c r="O17" s="6">
        <f>SUMIF(PCT!$A:$A,$A$17,PCT!P:P)</f>
        <v>143</v>
      </c>
      <c r="P17" s="6">
        <f>SUMIF(PCT!$A:$A,$A$17,PCT!Q:Q)</f>
        <v>168</v>
      </c>
      <c r="Q17" s="6">
        <f>SUMIF(PCT!$A:$A,$A$17,PCT!R:R)</f>
        <v>158</v>
      </c>
      <c r="R17" s="6">
        <f>SUMIF(PCT!$A:$A,$A$17,PCT!S:S)</f>
        <v>54</v>
      </c>
      <c r="S17" s="6">
        <f>SUMIF(PCT!$A:$A,$A$17,PCT!T:T)</f>
        <v>45</v>
      </c>
      <c r="T17" s="6">
        <f>SUMIF(PCT!$A:$A,$A$17,PCT!U:U)</f>
        <v>43</v>
      </c>
      <c r="U17" s="6">
        <f>SUMIF(PCT!$A:$A,$A$17,PCT!V:V)</f>
        <v>11</v>
      </c>
      <c r="V17" s="6">
        <f>SUMIF(PCT!$A:$A,$A$17,PCT!W:W)</f>
        <v>4</v>
      </c>
      <c r="W17" s="6">
        <f>SUMIF(PCT!$A:$A,$A$17,PCT!X:X)</f>
        <v>2</v>
      </c>
      <c r="X17" s="6">
        <f>SUMIF(PCT!$A:$A,$A$17,PCT!Y:Y)</f>
        <v>2</v>
      </c>
      <c r="Y17" s="6">
        <f>SUMIF(PCT!$A:$A,$A$17,PCT!Z:Z)</f>
        <v>1</v>
      </c>
      <c r="Z17" s="6">
        <f>SUMIF(PCT!$A:$A,$A$17,PCT!AA:AA)</f>
        <v>0</v>
      </c>
      <c r="AA17" s="6">
        <f>SUMIF(PCT!$A:$A,$A$17,PCT!AB:AB)</f>
        <v>0</v>
      </c>
      <c r="AB17" s="6">
        <f>SUMIF(PCT!$A:$A,$A$17,PCT!AC:AC)</f>
        <v>1</v>
      </c>
      <c r="AC17" s="6">
        <f>SUMIF(PCT!$A:$A,$A$17,PCT!AD:AD)</f>
        <v>0</v>
      </c>
      <c r="AD17" s="6">
        <f>SUMIF(PCT!$A:$A,$A$17,PCT!AE:AE)</f>
        <v>2</v>
      </c>
      <c r="AE17" s="6">
        <f>SUMIF(PCT!$A:$A,$A$17,PCT!AF:AF)</f>
        <v>1</v>
      </c>
      <c r="AF17" s="6">
        <f>SUMIF(PCT!$A:$A,$A$17,PCT!AG:AG)</f>
        <v>1</v>
      </c>
      <c r="AG17" s="6">
        <f>SUMIF(PCT!$A:$A,$A$17,PCT!AH:AH)</f>
        <v>1</v>
      </c>
      <c r="AH17" s="6">
        <f>SUMIF(PCT!$A:$A,$A$17,PCT!AI:AI)</f>
        <v>1</v>
      </c>
      <c r="AI17" s="6">
        <f>SUMIF(PCT!$A:$A,$A$17,PCT!AJ:AJ)</f>
        <v>0</v>
      </c>
      <c r="AJ17" s="6">
        <f>SUMIF(PCT!$A:$A,$A$17,PCT!AK:AK)</f>
        <v>1</v>
      </c>
      <c r="AK17" s="6">
        <f>SUMIF(PCT!$A:$A,$A$17,PCT!AL:AL)</f>
        <v>0</v>
      </c>
      <c r="AL17" s="6">
        <f>SUMIF(PCT!$A:$A,$A$17,PCT!AM:AM)</f>
        <v>1</v>
      </c>
      <c r="AM17" s="6">
        <f>SUMIF(PCT!$A:$A,$A$17,PCT!AN:AN)</f>
        <v>0</v>
      </c>
      <c r="AN17" s="6">
        <f>SUMIF(PCT!$A:$A,$A$17,PCT!AO:AO)</f>
        <v>0</v>
      </c>
      <c r="AO17" s="6">
        <f>SUMIF(PCT!$A:$A,$A$17,PCT!AP:AP)</f>
        <v>0</v>
      </c>
      <c r="AP17" s="6">
        <f>SUMIF(PCT!$A:$A,$A$17,PCT!AQ:AQ)</f>
        <v>0</v>
      </c>
      <c r="AQ17" s="6">
        <f>SUMIF(PCT!$A:$A,$A$17,PCT!AR:AR)</f>
        <v>0</v>
      </c>
      <c r="AR17" s="6">
        <f>SUMIF(PCT!$A:$A,$A$17,PCT!AS:AS)</f>
        <v>0</v>
      </c>
      <c r="AS17" s="6">
        <f>SUMIF(PCT!$A:$A,$A$17,PCT!AT:AT)</f>
        <v>0</v>
      </c>
      <c r="AT17" s="6">
        <f>SUMIF(PCT!$A:$A,$A$17,PCT!AU:AU)</f>
        <v>0</v>
      </c>
      <c r="AU17" s="6">
        <f>SUMIF(PCT!$A:$A,$A$17,PCT!AV:AV)</f>
        <v>0</v>
      </c>
      <c r="AV17" s="6">
        <f>SUMIF(PCT!$A:$A,$A$17,PCT!AW:AW)</f>
        <v>0</v>
      </c>
      <c r="AW17" s="6">
        <f>SUMIF(PCT!$A:$A,$A$17,PCT!AX:AX)</f>
        <v>0</v>
      </c>
      <c r="AX17" s="6">
        <f>SUMIF(PCT!$A:$A,$A$17,PCT!AY:AY)</f>
        <v>0</v>
      </c>
      <c r="AY17" s="6">
        <f>SUMIF(PCT!$A:$A,$A$17,PCT!AZ:AZ)</f>
        <v>0</v>
      </c>
      <c r="AZ17" s="6">
        <f>SUMIF(PCT!$A:$A,$A$17,PCT!BA:BA)</f>
        <v>0</v>
      </c>
      <c r="BA17" s="6">
        <f>SUMIF(PCT!$A:$A,$A$17,PCT!BB:BB)</f>
        <v>0</v>
      </c>
      <c r="BB17" s="6">
        <f>SUMIF(PCT!$A:$A,$A$17,PCT!BC:BC)</f>
        <v>0</v>
      </c>
      <c r="BC17" s="6">
        <f>SUMIF(PCT!$A:$A,$A$17,PCT!BD:BD)</f>
        <v>5</v>
      </c>
      <c r="BD17" s="6">
        <f>SUMIF(PCT!$A:$A,$A$17,PCT!BE:BE)</f>
        <v>60</v>
      </c>
      <c r="BE17" s="6">
        <f>SUMIF(PCT!$A:$A,$A$17,PCT!BF:BF)</f>
        <v>5144</v>
      </c>
      <c r="BF17" s="6">
        <f>SUMIF(PCT!$A:$A,$A$17,PCT!BG:BG)</f>
        <v>5084</v>
      </c>
      <c r="BG17" s="6">
        <f>SUMIF(PCT!$A:$A,$A$17,PCT!BH:BH)</f>
        <v>5050</v>
      </c>
      <c r="BH17" s="53">
        <f t="shared" si="0"/>
        <v>0.9933123524783635</v>
      </c>
      <c r="BI17" s="9"/>
      <c r="BJ17" s="9"/>
    </row>
    <row r="18" spans="1:232" ht="12.75">
      <c r="A18" s="1"/>
      <c r="B18" s="17" t="s">
        <v>59</v>
      </c>
      <c r="C18" s="6">
        <f>SUM(C8:C17)</f>
        <v>2624.9700000000003</v>
      </c>
      <c r="D18" s="6">
        <f aca="true" t="shared" si="1" ref="D18:BB18">SUM(D8:D17)</f>
        <v>2192.9321600000003</v>
      </c>
      <c r="E18" s="6">
        <f t="shared" si="1"/>
        <v>2777.94</v>
      </c>
      <c r="F18" s="6">
        <f t="shared" si="1"/>
        <v>3083.91</v>
      </c>
      <c r="G18" s="6">
        <f t="shared" si="1"/>
        <v>3078.7599999999998</v>
      </c>
      <c r="H18" s="6">
        <f t="shared" si="1"/>
        <v>2691.89</v>
      </c>
      <c r="I18" s="6">
        <f t="shared" si="1"/>
        <v>1821.99</v>
      </c>
      <c r="J18" s="6">
        <f t="shared" si="1"/>
        <v>1583</v>
      </c>
      <c r="K18" s="6">
        <f t="shared" si="1"/>
        <v>1520</v>
      </c>
      <c r="L18" s="6">
        <f t="shared" si="1"/>
        <v>1364.98</v>
      </c>
      <c r="M18" s="6">
        <f t="shared" si="1"/>
        <v>1336.99</v>
      </c>
      <c r="N18" s="6">
        <f t="shared" si="1"/>
        <v>1301.95</v>
      </c>
      <c r="O18" s="6">
        <f t="shared" si="1"/>
        <v>903.96</v>
      </c>
      <c r="P18" s="6">
        <f t="shared" si="1"/>
        <v>725.98</v>
      </c>
      <c r="Q18" s="6">
        <f t="shared" si="1"/>
        <v>659.9100000000001</v>
      </c>
      <c r="R18" s="6">
        <f t="shared" si="1"/>
        <v>506.56</v>
      </c>
      <c r="S18" s="6">
        <f t="shared" si="1"/>
        <v>429.54999999999995</v>
      </c>
      <c r="T18" s="6">
        <f t="shared" si="1"/>
        <v>450.79999999999995</v>
      </c>
      <c r="U18" s="6">
        <f t="shared" si="1"/>
        <v>151.99</v>
      </c>
      <c r="V18" s="6">
        <f t="shared" si="1"/>
        <v>115</v>
      </c>
      <c r="W18" s="6">
        <f t="shared" si="1"/>
        <v>107</v>
      </c>
      <c r="X18" s="6">
        <f t="shared" si="1"/>
        <v>104</v>
      </c>
      <c r="Y18" s="6">
        <f t="shared" si="1"/>
        <v>70</v>
      </c>
      <c r="Z18" s="6">
        <f t="shared" si="1"/>
        <v>49</v>
      </c>
      <c r="AA18" s="6">
        <f t="shared" si="1"/>
        <v>57</v>
      </c>
      <c r="AB18" s="6">
        <f t="shared" si="1"/>
        <v>52</v>
      </c>
      <c r="AC18" s="6">
        <f t="shared" si="1"/>
        <v>29</v>
      </c>
      <c r="AD18" s="6">
        <f t="shared" si="1"/>
        <v>28</v>
      </c>
      <c r="AE18" s="6">
        <f t="shared" si="1"/>
        <v>25</v>
      </c>
      <c r="AF18" s="6">
        <f t="shared" si="1"/>
        <v>20</v>
      </c>
      <c r="AG18" s="6">
        <f t="shared" si="1"/>
        <v>19</v>
      </c>
      <c r="AH18" s="6">
        <f t="shared" si="1"/>
        <v>26</v>
      </c>
      <c r="AI18" s="6">
        <f t="shared" si="1"/>
        <v>27</v>
      </c>
      <c r="AJ18" s="6">
        <f t="shared" si="1"/>
        <v>24</v>
      </c>
      <c r="AK18" s="6">
        <f t="shared" si="1"/>
        <v>22</v>
      </c>
      <c r="AL18" s="6">
        <f t="shared" si="1"/>
        <v>40</v>
      </c>
      <c r="AM18" s="6">
        <f t="shared" si="1"/>
        <v>31</v>
      </c>
      <c r="AN18" s="6">
        <f t="shared" si="1"/>
        <v>28</v>
      </c>
      <c r="AO18" s="6">
        <f t="shared" si="1"/>
        <v>30</v>
      </c>
      <c r="AP18" s="6">
        <f t="shared" si="1"/>
        <v>23</v>
      </c>
      <c r="AQ18" s="6">
        <f t="shared" si="1"/>
        <v>10</v>
      </c>
      <c r="AR18" s="6">
        <f t="shared" si="1"/>
        <v>10</v>
      </c>
      <c r="AS18" s="6">
        <f t="shared" si="1"/>
        <v>20</v>
      </c>
      <c r="AT18" s="6">
        <f t="shared" si="1"/>
        <v>17</v>
      </c>
      <c r="AU18" s="6">
        <f t="shared" si="1"/>
        <v>10</v>
      </c>
      <c r="AV18" s="6">
        <f t="shared" si="1"/>
        <v>19</v>
      </c>
      <c r="AW18" s="6">
        <f t="shared" si="1"/>
        <v>24</v>
      </c>
      <c r="AX18" s="6">
        <f t="shared" si="1"/>
        <v>18</v>
      </c>
      <c r="AY18" s="6">
        <f t="shared" si="1"/>
        <v>17</v>
      </c>
      <c r="AZ18" s="6">
        <f t="shared" si="1"/>
        <v>16</v>
      </c>
      <c r="BA18" s="6">
        <f t="shared" si="1"/>
        <v>16</v>
      </c>
      <c r="BB18" s="6">
        <f t="shared" si="1"/>
        <v>19</v>
      </c>
      <c r="BC18" s="6">
        <f>SUM(BC8:BC17)</f>
        <v>485</v>
      </c>
      <c r="BD18" s="6">
        <f>SUM(BD8:BD17)</f>
        <v>1231</v>
      </c>
      <c r="BE18" s="6">
        <f>SUM(BE8:BE17)</f>
        <v>32046.06216</v>
      </c>
      <c r="BF18" s="6">
        <f>SUM(BF8:BF17)</f>
        <v>30815.06216</v>
      </c>
      <c r="BG18" s="6">
        <f>SUM(BG8:BG17)</f>
        <v>29056.07216</v>
      </c>
      <c r="BH18" s="53">
        <f>BG18/BF18</f>
        <v>0.9429178500154614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2" ht="12.75">
      <c r="D22" t="s">
        <v>375</v>
      </c>
    </row>
    <row r="23" ht="12.75">
      <c r="D23" t="s">
        <v>375</v>
      </c>
    </row>
    <row r="24" ht="12.75">
      <c r="A24" t="s">
        <v>375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K159"/>
  <sheetViews>
    <sheetView workbookViewId="0" topLeftCell="AU6">
      <selection activeCell="B7" sqref="B7"/>
    </sheetView>
  </sheetViews>
  <sheetFormatPr defaultColWidth="9.140625" defaultRowHeight="12.75" outlineLevelCol="1"/>
  <cols>
    <col min="1" max="1" width="13.421875" style="48" customWidth="1"/>
    <col min="2" max="2" width="6.00390625" style="48" customWidth="1"/>
    <col min="3" max="3" width="49.421875" style="48" customWidth="1"/>
    <col min="4" max="4" width="13.57421875" style="51" customWidth="1" outlineLevel="1"/>
    <col min="5" max="56" width="9.140625" style="51" customWidth="1" outlineLevel="1"/>
    <col min="57" max="57" width="13.57421875" style="51" customWidth="1" outlineLevel="1"/>
    <col min="58" max="58" width="13.57421875" style="51" bestFit="1" customWidth="1"/>
    <col min="59" max="59" width="17.421875" style="51" customWidth="1"/>
    <col min="60" max="60" width="15.7109375" style="51" customWidth="1"/>
    <col min="61" max="61" width="15.8515625" style="56" customWidth="1"/>
    <col min="62" max="16384" width="9.140625" style="48" customWidth="1"/>
  </cols>
  <sheetData>
    <row r="1" spans="1:61" s="12" customFormat="1" ht="15.75">
      <c r="A1" s="5" t="s">
        <v>376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46" t="s">
        <v>672</v>
      </c>
      <c r="B2" s="4" t="s">
        <v>670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375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0"/>
    </row>
    <row r="4" spans="1:61" ht="14.25" customHeight="1">
      <c r="A4" s="7"/>
      <c r="B4" s="79">
        <f>COUNTA(B8:B159)</f>
        <v>152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375</v>
      </c>
      <c r="BH4" s="2"/>
      <c r="BI4" s="10"/>
    </row>
    <row r="5" spans="1:61" s="13" customFormat="1" ht="14.25" customHeight="1">
      <c r="A5" s="7" t="s">
        <v>371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81" t="s">
        <v>369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3"/>
      <c r="BF6" s="2"/>
      <c r="BG6" s="2"/>
      <c r="BH6" s="2"/>
      <c r="BI6" s="10"/>
    </row>
    <row r="7" spans="1:61" s="3" customFormat="1" ht="53.25" customHeight="1">
      <c r="A7" s="14" t="s">
        <v>0</v>
      </c>
      <c r="B7" s="14" t="s">
        <v>1</v>
      </c>
      <c r="C7" s="14" t="s">
        <v>356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101</v>
      </c>
      <c r="BI7" s="16" t="s">
        <v>374</v>
      </c>
    </row>
    <row r="8" spans="1:63" ht="12.75">
      <c r="A8" s="47" t="s">
        <v>60</v>
      </c>
      <c r="B8" s="47" t="s">
        <v>129</v>
      </c>
      <c r="C8" s="17" t="s">
        <v>130</v>
      </c>
      <c r="D8" s="54">
        <v>105</v>
      </c>
      <c r="E8" s="54">
        <v>120</v>
      </c>
      <c r="F8" s="54">
        <v>90</v>
      </c>
      <c r="G8" s="54">
        <v>32</v>
      </c>
      <c r="H8" s="54">
        <v>39</v>
      </c>
      <c r="I8" s="54">
        <v>17</v>
      </c>
      <c r="J8" s="54">
        <v>1</v>
      </c>
      <c r="K8" s="54">
        <v>4</v>
      </c>
      <c r="L8" s="54">
        <v>2</v>
      </c>
      <c r="M8" s="54">
        <v>0</v>
      </c>
      <c r="N8" s="54">
        <v>1</v>
      </c>
      <c r="O8" s="54">
        <v>0</v>
      </c>
      <c r="P8" s="54">
        <v>0</v>
      </c>
      <c r="Q8" s="54">
        <v>0</v>
      </c>
      <c r="R8" s="54">
        <v>1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412</v>
      </c>
      <c r="BG8" s="54">
        <v>412</v>
      </c>
      <c r="BH8" s="54">
        <v>412</v>
      </c>
      <c r="BI8" s="55">
        <f aca="true" t="shared" si="0" ref="BI8:BI39">IF(ISERROR(BH8/BG8),"No ADWT data",(BH8/BG8))</f>
        <v>1</v>
      </c>
      <c r="BJ8" s="33"/>
      <c r="BK8" s="33"/>
    </row>
    <row r="9" spans="1:63" ht="12.75">
      <c r="A9" s="47" t="s">
        <v>80</v>
      </c>
      <c r="B9" s="47" t="s">
        <v>267</v>
      </c>
      <c r="C9" s="17" t="s">
        <v>268</v>
      </c>
      <c r="D9" s="54">
        <v>0</v>
      </c>
      <c r="E9" s="54">
        <v>1</v>
      </c>
      <c r="F9" s="54">
        <v>1</v>
      </c>
      <c r="G9" s="54">
        <v>0</v>
      </c>
      <c r="H9" s="54">
        <v>2</v>
      </c>
      <c r="I9" s="54">
        <v>2</v>
      </c>
      <c r="J9" s="54">
        <v>0</v>
      </c>
      <c r="K9" s="54">
        <v>0</v>
      </c>
      <c r="L9" s="54">
        <v>0</v>
      </c>
      <c r="M9" s="54">
        <v>1</v>
      </c>
      <c r="N9" s="54">
        <v>0</v>
      </c>
      <c r="O9" s="54">
        <v>1</v>
      </c>
      <c r="P9" s="54">
        <v>2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10</v>
      </c>
      <c r="BG9" s="54">
        <v>10</v>
      </c>
      <c r="BH9" s="54">
        <v>10</v>
      </c>
      <c r="BI9" s="55">
        <f t="shared" si="0"/>
        <v>1</v>
      </c>
      <c r="BJ9" s="33"/>
      <c r="BK9" s="33"/>
    </row>
    <row r="10" spans="1:63" ht="12.75">
      <c r="A10" s="47" t="s">
        <v>80</v>
      </c>
      <c r="B10" s="47" t="s">
        <v>261</v>
      </c>
      <c r="C10" s="17" t="s">
        <v>262</v>
      </c>
      <c r="D10" s="54">
        <v>3</v>
      </c>
      <c r="E10" s="54">
        <v>1</v>
      </c>
      <c r="F10" s="54">
        <v>0</v>
      </c>
      <c r="G10" s="54">
        <v>1</v>
      </c>
      <c r="H10" s="54">
        <v>1</v>
      </c>
      <c r="I10" s="54">
        <v>0</v>
      </c>
      <c r="J10" s="54">
        <v>1</v>
      </c>
      <c r="K10" s="54">
        <v>2</v>
      </c>
      <c r="L10" s="54">
        <v>1</v>
      </c>
      <c r="M10" s="54">
        <v>0</v>
      </c>
      <c r="N10" s="54">
        <v>3</v>
      </c>
      <c r="O10" s="54">
        <v>2</v>
      </c>
      <c r="P10" s="54">
        <v>0</v>
      </c>
      <c r="Q10" s="54">
        <v>1</v>
      </c>
      <c r="R10" s="54">
        <v>0</v>
      </c>
      <c r="S10" s="54">
        <v>0</v>
      </c>
      <c r="T10" s="54">
        <v>1</v>
      </c>
      <c r="U10" s="54">
        <v>1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14</v>
      </c>
      <c r="BF10" s="54">
        <v>32</v>
      </c>
      <c r="BG10" s="54">
        <v>18</v>
      </c>
      <c r="BH10" s="54">
        <v>18</v>
      </c>
      <c r="BI10" s="55">
        <f t="shared" si="0"/>
        <v>1</v>
      </c>
      <c r="BJ10" s="33"/>
      <c r="BK10" s="33"/>
    </row>
    <row r="11" spans="1:63" ht="12.75">
      <c r="A11" s="47" t="s">
        <v>61</v>
      </c>
      <c r="B11" s="47" t="s">
        <v>174</v>
      </c>
      <c r="C11" s="17" t="s">
        <v>175</v>
      </c>
      <c r="D11" s="54">
        <v>19</v>
      </c>
      <c r="E11" s="54">
        <v>4</v>
      </c>
      <c r="F11" s="54">
        <v>4</v>
      </c>
      <c r="G11" s="54">
        <v>3</v>
      </c>
      <c r="H11" s="54">
        <v>7</v>
      </c>
      <c r="I11" s="54">
        <v>16</v>
      </c>
      <c r="J11" s="54">
        <v>48</v>
      </c>
      <c r="K11" s="54">
        <v>24</v>
      </c>
      <c r="L11" s="54">
        <v>18</v>
      </c>
      <c r="M11" s="54">
        <v>6</v>
      </c>
      <c r="N11" s="54">
        <v>2</v>
      </c>
      <c r="O11" s="54">
        <v>1</v>
      </c>
      <c r="P11" s="54">
        <v>3</v>
      </c>
      <c r="Q11" s="54">
        <v>2</v>
      </c>
      <c r="R11" s="54">
        <v>2</v>
      </c>
      <c r="S11" s="54">
        <v>3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162</v>
      </c>
      <c r="BG11" s="54">
        <v>162</v>
      </c>
      <c r="BH11" s="54">
        <v>162</v>
      </c>
      <c r="BI11" s="55">
        <f t="shared" si="0"/>
        <v>1</v>
      </c>
      <c r="BJ11" s="33"/>
      <c r="BK11" s="33"/>
    </row>
    <row r="12" spans="1:63" ht="12.75">
      <c r="A12" s="47" t="s">
        <v>62</v>
      </c>
      <c r="B12" s="47" t="s">
        <v>194</v>
      </c>
      <c r="C12" s="17" t="s">
        <v>195</v>
      </c>
      <c r="D12" s="54">
        <v>1</v>
      </c>
      <c r="E12" s="54">
        <v>1</v>
      </c>
      <c r="F12" s="54">
        <v>1</v>
      </c>
      <c r="G12" s="54">
        <v>4</v>
      </c>
      <c r="H12" s="54">
        <v>3</v>
      </c>
      <c r="I12" s="54">
        <v>1</v>
      </c>
      <c r="J12" s="54">
        <v>2</v>
      </c>
      <c r="K12" s="54">
        <v>2</v>
      </c>
      <c r="L12" s="54">
        <v>0</v>
      </c>
      <c r="M12" s="54">
        <v>0</v>
      </c>
      <c r="N12" s="54">
        <v>1</v>
      </c>
      <c r="O12" s="54">
        <v>1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17</v>
      </c>
      <c r="BG12" s="54">
        <v>17</v>
      </c>
      <c r="BH12" s="54">
        <v>17</v>
      </c>
      <c r="BI12" s="55">
        <f t="shared" si="0"/>
        <v>1</v>
      </c>
      <c r="BJ12" s="33"/>
      <c r="BK12" s="33"/>
    </row>
    <row r="13" spans="1:63" ht="12.75">
      <c r="A13" s="47" t="s">
        <v>90</v>
      </c>
      <c r="B13" s="47" t="s">
        <v>342</v>
      </c>
      <c r="C13" s="17" t="s">
        <v>343</v>
      </c>
      <c r="D13" s="54">
        <v>8</v>
      </c>
      <c r="E13" s="54">
        <v>4</v>
      </c>
      <c r="F13" s="54">
        <v>12</v>
      </c>
      <c r="G13" s="54">
        <v>11</v>
      </c>
      <c r="H13" s="54">
        <v>18</v>
      </c>
      <c r="I13" s="54">
        <v>19</v>
      </c>
      <c r="J13" s="54">
        <v>21</v>
      </c>
      <c r="K13" s="54">
        <v>24</v>
      </c>
      <c r="L13" s="54">
        <v>8</v>
      </c>
      <c r="M13" s="54">
        <v>8</v>
      </c>
      <c r="N13" s="54">
        <v>13</v>
      </c>
      <c r="O13" s="54">
        <v>15</v>
      </c>
      <c r="P13" s="54">
        <v>9</v>
      </c>
      <c r="Q13" s="54">
        <v>14</v>
      </c>
      <c r="R13" s="54">
        <v>28</v>
      </c>
      <c r="S13" s="54">
        <v>5</v>
      </c>
      <c r="T13" s="54">
        <v>3</v>
      </c>
      <c r="U13" s="54">
        <v>2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222</v>
      </c>
      <c r="BG13" s="54">
        <v>222</v>
      </c>
      <c r="BH13" s="54">
        <v>222</v>
      </c>
      <c r="BI13" s="55">
        <f t="shared" si="0"/>
        <v>1</v>
      </c>
      <c r="BJ13" s="33"/>
      <c r="BK13" s="33"/>
    </row>
    <row r="14" spans="1:63" ht="12.75">
      <c r="A14" s="47" t="s">
        <v>79</v>
      </c>
      <c r="B14" s="47" t="s">
        <v>229</v>
      </c>
      <c r="C14" s="17" t="s">
        <v>230</v>
      </c>
      <c r="D14" s="54">
        <v>13</v>
      </c>
      <c r="E14" s="54">
        <v>9</v>
      </c>
      <c r="F14" s="54">
        <v>14</v>
      </c>
      <c r="G14" s="54">
        <v>15</v>
      </c>
      <c r="H14" s="54">
        <v>25</v>
      </c>
      <c r="I14" s="54">
        <v>26</v>
      </c>
      <c r="J14" s="54">
        <v>14</v>
      </c>
      <c r="K14" s="54">
        <v>11</v>
      </c>
      <c r="L14" s="54">
        <v>11</v>
      </c>
      <c r="M14" s="54">
        <v>15</v>
      </c>
      <c r="N14" s="54">
        <v>11</v>
      </c>
      <c r="O14" s="54">
        <v>15</v>
      </c>
      <c r="P14" s="54">
        <v>18</v>
      </c>
      <c r="Q14" s="54">
        <v>24</v>
      </c>
      <c r="R14" s="54">
        <v>14</v>
      </c>
      <c r="S14" s="54">
        <v>8</v>
      </c>
      <c r="T14" s="54">
        <v>5</v>
      </c>
      <c r="U14" s="54">
        <v>5</v>
      </c>
      <c r="V14" s="54">
        <v>4</v>
      </c>
      <c r="W14" s="54">
        <v>0</v>
      </c>
      <c r="X14" s="54">
        <v>1</v>
      </c>
      <c r="Y14" s="54">
        <v>1</v>
      </c>
      <c r="Z14" s="54">
        <v>0</v>
      </c>
      <c r="AA14" s="54">
        <v>1</v>
      </c>
      <c r="AB14" s="54">
        <v>4</v>
      </c>
      <c r="AC14" s="54">
        <v>1</v>
      </c>
      <c r="AD14" s="54">
        <v>1</v>
      </c>
      <c r="AE14" s="54">
        <v>1</v>
      </c>
      <c r="AF14" s="54">
        <v>2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269</v>
      </c>
      <c r="BG14" s="54">
        <v>269</v>
      </c>
      <c r="BH14" s="54">
        <v>253</v>
      </c>
      <c r="BI14" s="55">
        <f t="shared" si="0"/>
        <v>0.9405204460966543</v>
      </c>
      <c r="BJ14" s="33"/>
      <c r="BK14" s="33"/>
    </row>
    <row r="15" spans="1:63" ht="12.75">
      <c r="A15" s="47" t="s">
        <v>86</v>
      </c>
      <c r="B15" s="47" t="s">
        <v>338</v>
      </c>
      <c r="C15" s="17" t="s">
        <v>339</v>
      </c>
      <c r="D15" s="54">
        <v>16</v>
      </c>
      <c r="E15" s="54">
        <v>3</v>
      </c>
      <c r="F15" s="54">
        <v>12</v>
      </c>
      <c r="G15" s="54">
        <v>29</v>
      </c>
      <c r="H15" s="54">
        <v>27</v>
      </c>
      <c r="I15" s="54">
        <v>21</v>
      </c>
      <c r="J15" s="54">
        <v>25</v>
      </c>
      <c r="K15" s="54">
        <v>14</v>
      </c>
      <c r="L15" s="54">
        <v>15</v>
      </c>
      <c r="M15" s="54">
        <v>10</v>
      </c>
      <c r="N15" s="54">
        <v>8</v>
      </c>
      <c r="O15" s="54">
        <v>4</v>
      </c>
      <c r="P15" s="54">
        <v>3</v>
      </c>
      <c r="Q15" s="54">
        <v>2</v>
      </c>
      <c r="R15" s="54">
        <v>1</v>
      </c>
      <c r="S15" s="54">
        <v>3</v>
      </c>
      <c r="T15" s="54">
        <v>0</v>
      </c>
      <c r="U15" s="54">
        <v>4</v>
      </c>
      <c r="V15" s="54">
        <v>1</v>
      </c>
      <c r="W15" s="54">
        <v>0</v>
      </c>
      <c r="X15" s="54">
        <v>0</v>
      </c>
      <c r="Y15" s="54">
        <v>2</v>
      </c>
      <c r="Z15" s="54">
        <v>0</v>
      </c>
      <c r="AA15" s="54">
        <v>0</v>
      </c>
      <c r="AB15" s="54">
        <v>1</v>
      </c>
      <c r="AC15" s="54">
        <v>2</v>
      </c>
      <c r="AD15" s="54">
        <v>0</v>
      </c>
      <c r="AE15" s="54">
        <v>2</v>
      </c>
      <c r="AF15" s="54">
        <v>0</v>
      </c>
      <c r="AG15" s="54">
        <v>1</v>
      </c>
      <c r="AH15" s="54">
        <v>1</v>
      </c>
      <c r="AI15" s="54">
        <v>3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210</v>
      </c>
      <c r="BG15" s="54">
        <v>210</v>
      </c>
      <c r="BH15" s="54">
        <v>197</v>
      </c>
      <c r="BI15" s="55">
        <f t="shared" si="0"/>
        <v>0.9380952380952381</v>
      </c>
      <c r="BJ15" s="33"/>
      <c r="BK15" s="33"/>
    </row>
    <row r="16" spans="1:63" ht="12.75">
      <c r="A16" s="47" t="s">
        <v>86</v>
      </c>
      <c r="B16" s="47" t="s">
        <v>336</v>
      </c>
      <c r="C16" s="17" t="s">
        <v>337</v>
      </c>
      <c r="D16" s="54">
        <v>48</v>
      </c>
      <c r="E16" s="54">
        <v>53</v>
      </c>
      <c r="F16" s="54">
        <v>174</v>
      </c>
      <c r="G16" s="54">
        <v>195</v>
      </c>
      <c r="H16" s="54">
        <v>69</v>
      </c>
      <c r="I16" s="54">
        <v>33</v>
      </c>
      <c r="J16" s="54">
        <v>15</v>
      </c>
      <c r="K16" s="54">
        <v>4</v>
      </c>
      <c r="L16" s="54">
        <v>5</v>
      </c>
      <c r="M16" s="54">
        <v>4</v>
      </c>
      <c r="N16" s="54">
        <v>1</v>
      </c>
      <c r="O16" s="54">
        <v>2</v>
      </c>
      <c r="P16" s="54">
        <v>3</v>
      </c>
      <c r="Q16" s="54">
        <v>1</v>
      </c>
      <c r="R16" s="54">
        <v>1</v>
      </c>
      <c r="S16" s="54">
        <v>1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609</v>
      </c>
      <c r="BG16" s="54">
        <v>609</v>
      </c>
      <c r="BH16" s="54">
        <v>609</v>
      </c>
      <c r="BI16" s="55">
        <f t="shared" si="0"/>
        <v>1</v>
      </c>
      <c r="BJ16" s="33"/>
      <c r="BK16" s="33"/>
    </row>
    <row r="17" spans="1:63" ht="12.75">
      <c r="A17" s="47" t="s">
        <v>80</v>
      </c>
      <c r="B17" s="47" t="s">
        <v>311</v>
      </c>
      <c r="C17" s="17" t="s">
        <v>389</v>
      </c>
      <c r="D17" s="54">
        <v>0</v>
      </c>
      <c r="E17" s="54">
        <v>1</v>
      </c>
      <c r="F17" s="54">
        <v>1</v>
      </c>
      <c r="G17" s="54">
        <v>2</v>
      </c>
      <c r="H17" s="54">
        <v>1</v>
      </c>
      <c r="I17" s="54">
        <v>0</v>
      </c>
      <c r="J17" s="54">
        <v>0</v>
      </c>
      <c r="K17" s="54">
        <v>1</v>
      </c>
      <c r="L17" s="54">
        <v>0</v>
      </c>
      <c r="M17" s="54">
        <v>21</v>
      </c>
      <c r="N17" s="54">
        <v>21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48</v>
      </c>
      <c r="BG17" s="54">
        <v>48</v>
      </c>
      <c r="BH17" s="54">
        <v>48</v>
      </c>
      <c r="BI17" s="55">
        <f t="shared" si="0"/>
        <v>1</v>
      </c>
      <c r="BJ17" s="33"/>
      <c r="BK17" s="33"/>
    </row>
    <row r="18" spans="1:63" ht="12.75">
      <c r="A18" s="47" t="s">
        <v>68</v>
      </c>
      <c r="B18" s="47" t="s">
        <v>216</v>
      </c>
      <c r="C18" s="17" t="s">
        <v>217</v>
      </c>
      <c r="D18" s="54">
        <v>12</v>
      </c>
      <c r="E18" s="54">
        <v>9</v>
      </c>
      <c r="F18" s="54">
        <v>10</v>
      </c>
      <c r="G18" s="54">
        <v>25</v>
      </c>
      <c r="H18" s="54">
        <v>29</v>
      </c>
      <c r="I18" s="54">
        <v>14</v>
      </c>
      <c r="J18" s="54">
        <v>4</v>
      </c>
      <c r="K18" s="54">
        <v>3</v>
      </c>
      <c r="L18" s="54">
        <v>3</v>
      </c>
      <c r="M18" s="54">
        <v>2</v>
      </c>
      <c r="N18" s="54">
        <v>7</v>
      </c>
      <c r="O18" s="54">
        <v>7</v>
      </c>
      <c r="P18" s="54">
        <v>3</v>
      </c>
      <c r="Q18" s="54">
        <v>9</v>
      </c>
      <c r="R18" s="54">
        <v>6</v>
      </c>
      <c r="S18" s="54">
        <v>11</v>
      </c>
      <c r="T18" s="54">
        <v>10</v>
      </c>
      <c r="U18" s="54">
        <v>4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168</v>
      </c>
      <c r="BG18" s="54">
        <v>168</v>
      </c>
      <c r="BH18" s="54">
        <v>168</v>
      </c>
      <c r="BI18" s="55">
        <f t="shared" si="0"/>
        <v>1</v>
      </c>
      <c r="BJ18" s="33"/>
      <c r="BK18" s="33"/>
    </row>
    <row r="19" spans="1:63" ht="12.75">
      <c r="A19" s="47" t="s">
        <v>60</v>
      </c>
      <c r="B19" s="47" t="s">
        <v>123</v>
      </c>
      <c r="C19" s="17" t="s">
        <v>124</v>
      </c>
      <c r="D19" s="54">
        <v>2</v>
      </c>
      <c r="E19" s="54">
        <v>2</v>
      </c>
      <c r="F19" s="54">
        <v>6</v>
      </c>
      <c r="G19" s="54">
        <v>12</v>
      </c>
      <c r="H19" s="54">
        <v>17</v>
      </c>
      <c r="I19" s="54">
        <v>11</v>
      </c>
      <c r="J19" s="54">
        <v>5</v>
      </c>
      <c r="K19" s="54">
        <v>6</v>
      </c>
      <c r="L19" s="54">
        <v>5</v>
      </c>
      <c r="M19" s="54">
        <v>17</v>
      </c>
      <c r="N19" s="54">
        <v>17</v>
      </c>
      <c r="O19" s="54">
        <v>5</v>
      </c>
      <c r="P19" s="54">
        <v>4</v>
      </c>
      <c r="Q19" s="54">
        <v>1</v>
      </c>
      <c r="R19" s="54">
        <v>0</v>
      </c>
      <c r="S19" s="54">
        <v>2</v>
      </c>
      <c r="T19" s="54">
        <v>5</v>
      </c>
      <c r="U19" s="54">
        <v>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118</v>
      </c>
      <c r="BG19" s="54">
        <v>118</v>
      </c>
      <c r="BH19" s="54">
        <v>118</v>
      </c>
      <c r="BI19" s="55">
        <f t="shared" si="0"/>
        <v>1</v>
      </c>
      <c r="BJ19" s="33"/>
      <c r="BK19" s="33"/>
    </row>
    <row r="20" spans="1:63" ht="12.75">
      <c r="A20" s="47" t="s">
        <v>60</v>
      </c>
      <c r="B20" s="47" t="s">
        <v>131</v>
      </c>
      <c r="C20" s="17" t="s">
        <v>132</v>
      </c>
      <c r="D20" s="54">
        <v>0</v>
      </c>
      <c r="E20" s="54">
        <v>3</v>
      </c>
      <c r="F20" s="54">
        <v>2</v>
      </c>
      <c r="G20" s="54">
        <v>4</v>
      </c>
      <c r="H20" s="54">
        <v>1</v>
      </c>
      <c r="I20" s="54">
        <v>0</v>
      </c>
      <c r="J20" s="54">
        <v>0</v>
      </c>
      <c r="K20" s="54">
        <v>0</v>
      </c>
      <c r="L20" s="54">
        <v>1</v>
      </c>
      <c r="M20" s="54">
        <v>0</v>
      </c>
      <c r="N20" s="54">
        <v>0</v>
      </c>
      <c r="O20" s="54">
        <v>1</v>
      </c>
      <c r="P20" s="54">
        <v>1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15</v>
      </c>
      <c r="BG20" s="54">
        <v>15</v>
      </c>
      <c r="BH20" s="54">
        <v>13</v>
      </c>
      <c r="BI20" s="55">
        <f t="shared" si="0"/>
        <v>0.8666666666666667</v>
      </c>
      <c r="BJ20" s="33"/>
      <c r="BK20" s="33"/>
    </row>
    <row r="21" spans="1:63" ht="12.75">
      <c r="A21" s="47" t="s">
        <v>60</v>
      </c>
      <c r="B21" s="47" t="s">
        <v>133</v>
      </c>
      <c r="C21" s="17" t="s">
        <v>134</v>
      </c>
      <c r="D21" s="54">
        <v>7</v>
      </c>
      <c r="E21" s="54">
        <v>16</v>
      </c>
      <c r="F21" s="54">
        <v>26</v>
      </c>
      <c r="G21" s="54">
        <v>14</v>
      </c>
      <c r="H21" s="54">
        <v>9</v>
      </c>
      <c r="I21" s="54">
        <v>13</v>
      </c>
      <c r="J21" s="54">
        <v>3</v>
      </c>
      <c r="K21" s="54">
        <v>9</v>
      </c>
      <c r="L21" s="54">
        <v>5</v>
      </c>
      <c r="M21" s="54">
        <v>2</v>
      </c>
      <c r="N21" s="54">
        <v>0</v>
      </c>
      <c r="O21" s="54">
        <v>3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107</v>
      </c>
      <c r="BG21" s="54">
        <v>107</v>
      </c>
      <c r="BH21" s="54">
        <v>107</v>
      </c>
      <c r="BI21" s="55">
        <f t="shared" si="0"/>
        <v>1</v>
      </c>
      <c r="BJ21" s="33"/>
      <c r="BK21" s="33"/>
    </row>
    <row r="22" spans="1:63" ht="12.75">
      <c r="A22" s="47" t="s">
        <v>90</v>
      </c>
      <c r="B22" s="47" t="s">
        <v>352</v>
      </c>
      <c r="C22" s="17" t="s">
        <v>386</v>
      </c>
      <c r="D22" s="54">
        <v>5</v>
      </c>
      <c r="E22" s="54">
        <v>8</v>
      </c>
      <c r="F22" s="54">
        <v>13</v>
      </c>
      <c r="G22" s="54">
        <v>27</v>
      </c>
      <c r="H22" s="54">
        <v>45</v>
      </c>
      <c r="I22" s="54">
        <v>85</v>
      </c>
      <c r="J22" s="54">
        <v>73</v>
      </c>
      <c r="K22" s="54">
        <v>37</v>
      </c>
      <c r="L22" s="54">
        <v>35</v>
      </c>
      <c r="M22" s="54">
        <v>18</v>
      </c>
      <c r="N22" s="54">
        <v>9</v>
      </c>
      <c r="O22" s="54">
        <v>4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359</v>
      </c>
      <c r="BG22" s="54">
        <v>359</v>
      </c>
      <c r="BH22" s="54">
        <v>359</v>
      </c>
      <c r="BI22" s="55">
        <f t="shared" si="0"/>
        <v>1</v>
      </c>
      <c r="BJ22" s="33"/>
      <c r="BK22" s="33"/>
    </row>
    <row r="23" spans="1:63" ht="12.75">
      <c r="A23" s="47" t="s">
        <v>61</v>
      </c>
      <c r="B23" s="47" t="s">
        <v>191</v>
      </c>
      <c r="C23" s="17" t="s">
        <v>384</v>
      </c>
      <c r="D23" s="54">
        <v>4</v>
      </c>
      <c r="E23" s="54">
        <v>10</v>
      </c>
      <c r="F23" s="54">
        <v>16</v>
      </c>
      <c r="G23" s="54">
        <v>17</v>
      </c>
      <c r="H23" s="54">
        <v>20</v>
      </c>
      <c r="I23" s="54">
        <v>27</v>
      </c>
      <c r="J23" s="54">
        <v>14</v>
      </c>
      <c r="K23" s="54">
        <v>6</v>
      </c>
      <c r="L23" s="54">
        <v>14</v>
      </c>
      <c r="M23" s="54">
        <v>10</v>
      </c>
      <c r="N23" s="54">
        <v>12</v>
      </c>
      <c r="O23" s="54">
        <v>11</v>
      </c>
      <c r="P23" s="54">
        <v>7</v>
      </c>
      <c r="Q23" s="54">
        <v>4</v>
      </c>
      <c r="R23" s="54">
        <v>2</v>
      </c>
      <c r="S23" s="54">
        <v>5</v>
      </c>
      <c r="T23" s="54">
        <v>4</v>
      </c>
      <c r="U23" s="54">
        <v>8</v>
      </c>
      <c r="V23" s="54">
        <v>11</v>
      </c>
      <c r="W23" s="54">
        <v>12</v>
      </c>
      <c r="X23" s="54">
        <v>13</v>
      </c>
      <c r="Y23" s="54">
        <v>6</v>
      </c>
      <c r="Z23" s="54">
        <v>7</v>
      </c>
      <c r="AA23" s="54">
        <v>14</v>
      </c>
      <c r="AB23" s="54">
        <v>7</v>
      </c>
      <c r="AC23" s="54">
        <v>5</v>
      </c>
      <c r="AD23" s="54">
        <v>5</v>
      </c>
      <c r="AE23" s="54">
        <v>8</v>
      </c>
      <c r="AF23" s="54">
        <v>2</v>
      </c>
      <c r="AG23" s="54">
        <v>0</v>
      </c>
      <c r="AH23" s="54">
        <v>2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283</v>
      </c>
      <c r="BG23" s="54">
        <v>283</v>
      </c>
      <c r="BH23" s="54">
        <v>191</v>
      </c>
      <c r="BI23" s="55">
        <f t="shared" si="0"/>
        <v>0.6749116607773852</v>
      </c>
      <c r="BJ23" s="33"/>
      <c r="BK23" s="33"/>
    </row>
    <row r="24" spans="1:63" ht="12.75">
      <c r="A24" s="47" t="s">
        <v>80</v>
      </c>
      <c r="B24" s="47" t="s">
        <v>281</v>
      </c>
      <c r="C24" s="17" t="s">
        <v>282</v>
      </c>
      <c r="D24" s="54">
        <v>2</v>
      </c>
      <c r="E24" s="54">
        <v>3</v>
      </c>
      <c r="F24" s="54">
        <v>5</v>
      </c>
      <c r="G24" s="54">
        <v>6</v>
      </c>
      <c r="H24" s="54">
        <v>6</v>
      </c>
      <c r="I24" s="54">
        <v>6</v>
      </c>
      <c r="J24" s="54">
        <v>12</v>
      </c>
      <c r="K24" s="54">
        <v>0</v>
      </c>
      <c r="L24" s="54">
        <v>6</v>
      </c>
      <c r="M24" s="54">
        <v>5</v>
      </c>
      <c r="N24" s="54">
        <v>5</v>
      </c>
      <c r="O24" s="54">
        <v>3</v>
      </c>
      <c r="P24" s="54">
        <v>2</v>
      </c>
      <c r="Q24" s="54">
        <v>2</v>
      </c>
      <c r="R24" s="54">
        <v>3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1</v>
      </c>
      <c r="BF24" s="54">
        <v>67</v>
      </c>
      <c r="BG24" s="54">
        <v>66</v>
      </c>
      <c r="BH24" s="54">
        <v>66</v>
      </c>
      <c r="BI24" s="55">
        <f t="shared" si="0"/>
        <v>1</v>
      </c>
      <c r="BJ24" s="33"/>
      <c r="BK24" s="33"/>
    </row>
    <row r="25" spans="1:63" ht="12.75">
      <c r="A25" s="47" t="s">
        <v>83</v>
      </c>
      <c r="B25" s="47" t="s">
        <v>314</v>
      </c>
      <c r="C25" s="17" t="s">
        <v>315</v>
      </c>
      <c r="D25" s="54">
        <v>7</v>
      </c>
      <c r="E25" s="54">
        <v>5</v>
      </c>
      <c r="F25" s="54">
        <v>5</v>
      </c>
      <c r="G25" s="54">
        <v>5</v>
      </c>
      <c r="H25" s="54">
        <v>10</v>
      </c>
      <c r="I25" s="54">
        <v>7</v>
      </c>
      <c r="J25" s="54">
        <v>3</v>
      </c>
      <c r="K25" s="54">
        <v>4</v>
      </c>
      <c r="L25" s="54">
        <v>6</v>
      </c>
      <c r="M25" s="54">
        <v>5</v>
      </c>
      <c r="N25" s="54">
        <v>7</v>
      </c>
      <c r="O25" s="54">
        <v>19</v>
      </c>
      <c r="P25" s="54">
        <v>9</v>
      </c>
      <c r="Q25" s="54">
        <v>9</v>
      </c>
      <c r="R25" s="54">
        <v>8</v>
      </c>
      <c r="S25" s="54">
        <v>13</v>
      </c>
      <c r="T25" s="54">
        <v>13</v>
      </c>
      <c r="U25" s="54">
        <v>13</v>
      </c>
      <c r="V25" s="54">
        <v>8</v>
      </c>
      <c r="W25" s="54">
        <v>13</v>
      </c>
      <c r="X25" s="54">
        <v>15</v>
      </c>
      <c r="Y25" s="54">
        <v>8</v>
      </c>
      <c r="Z25" s="54">
        <v>8</v>
      </c>
      <c r="AA25" s="54">
        <v>2</v>
      </c>
      <c r="AB25" s="54">
        <v>2</v>
      </c>
      <c r="AC25" s="54">
        <v>4</v>
      </c>
      <c r="AD25" s="54">
        <v>1</v>
      </c>
      <c r="AE25" s="54">
        <v>1</v>
      </c>
      <c r="AF25" s="54">
        <v>2</v>
      </c>
      <c r="AG25" s="54">
        <v>0</v>
      </c>
      <c r="AH25" s="54">
        <v>0</v>
      </c>
      <c r="AI25" s="54">
        <v>0</v>
      </c>
      <c r="AJ25" s="54">
        <v>1</v>
      </c>
      <c r="AK25" s="54">
        <v>1</v>
      </c>
      <c r="AL25" s="54">
        <v>1</v>
      </c>
      <c r="AM25" s="54">
        <v>0</v>
      </c>
      <c r="AN25" s="54">
        <v>1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216</v>
      </c>
      <c r="BG25" s="54">
        <v>216</v>
      </c>
      <c r="BH25" s="54">
        <v>148</v>
      </c>
      <c r="BI25" s="55">
        <f t="shared" si="0"/>
        <v>0.6851851851851852</v>
      </c>
      <c r="BJ25" s="33"/>
      <c r="BK25" s="33"/>
    </row>
    <row r="26" spans="1:63" ht="12.75">
      <c r="A26" s="47" t="s">
        <v>90</v>
      </c>
      <c r="B26" s="47" t="s">
        <v>350</v>
      </c>
      <c r="C26" s="17" t="s">
        <v>351</v>
      </c>
      <c r="D26" s="54">
        <v>13</v>
      </c>
      <c r="E26" s="54">
        <v>10</v>
      </c>
      <c r="F26" s="54">
        <v>44</v>
      </c>
      <c r="G26" s="54">
        <v>38</v>
      </c>
      <c r="H26" s="54">
        <v>53</v>
      </c>
      <c r="I26" s="54">
        <v>30</v>
      </c>
      <c r="J26" s="54">
        <v>21</v>
      </c>
      <c r="K26" s="54">
        <v>23</v>
      </c>
      <c r="L26" s="54">
        <v>13</v>
      </c>
      <c r="M26" s="54">
        <v>10</v>
      </c>
      <c r="N26" s="54">
        <v>9</v>
      </c>
      <c r="O26" s="54">
        <v>5</v>
      </c>
      <c r="P26" s="54">
        <v>5</v>
      </c>
      <c r="Q26" s="54">
        <v>13</v>
      </c>
      <c r="R26" s="54">
        <v>7</v>
      </c>
      <c r="S26" s="54">
        <v>1</v>
      </c>
      <c r="T26" s="54">
        <v>6</v>
      </c>
      <c r="U26" s="54">
        <v>3</v>
      </c>
      <c r="V26" s="54">
        <v>3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307</v>
      </c>
      <c r="BG26" s="54">
        <v>307</v>
      </c>
      <c r="BH26" s="54">
        <v>304</v>
      </c>
      <c r="BI26" s="55">
        <f t="shared" si="0"/>
        <v>0.990228013029316</v>
      </c>
      <c r="BJ26" s="33"/>
      <c r="BK26" s="33"/>
    </row>
    <row r="27" spans="1:63" ht="12.75">
      <c r="A27" s="47" t="s">
        <v>80</v>
      </c>
      <c r="B27" s="47" t="s">
        <v>257</v>
      </c>
      <c r="C27" s="17" t="s">
        <v>258</v>
      </c>
      <c r="D27" s="54">
        <v>6</v>
      </c>
      <c r="E27" s="54">
        <v>5</v>
      </c>
      <c r="F27" s="54">
        <v>11</v>
      </c>
      <c r="G27" s="54">
        <v>46</v>
      </c>
      <c r="H27" s="54">
        <v>29</v>
      </c>
      <c r="I27" s="54">
        <v>4</v>
      </c>
      <c r="J27" s="54">
        <v>2</v>
      </c>
      <c r="K27" s="54">
        <v>4</v>
      </c>
      <c r="L27" s="54">
        <v>1</v>
      </c>
      <c r="M27" s="54">
        <v>6</v>
      </c>
      <c r="N27" s="54">
        <v>2</v>
      </c>
      <c r="O27" s="54">
        <v>1</v>
      </c>
      <c r="P27" s="54">
        <v>3</v>
      </c>
      <c r="Q27" s="54">
        <v>3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124</v>
      </c>
      <c r="BG27" s="54">
        <v>124</v>
      </c>
      <c r="BH27" s="54">
        <v>124</v>
      </c>
      <c r="BI27" s="55">
        <f t="shared" si="0"/>
        <v>1</v>
      </c>
      <c r="BJ27" s="33"/>
      <c r="BK27" s="33"/>
    </row>
    <row r="28" spans="1:63" ht="12.75">
      <c r="A28" s="47" t="s">
        <v>86</v>
      </c>
      <c r="B28" s="47" t="s">
        <v>332</v>
      </c>
      <c r="C28" s="17" t="s">
        <v>333</v>
      </c>
      <c r="D28" s="54">
        <v>29</v>
      </c>
      <c r="E28" s="54">
        <v>3</v>
      </c>
      <c r="F28" s="54">
        <v>6</v>
      </c>
      <c r="G28" s="54">
        <v>18</v>
      </c>
      <c r="H28" s="54">
        <v>16</v>
      </c>
      <c r="I28" s="54">
        <v>22</v>
      </c>
      <c r="J28" s="54">
        <v>14</v>
      </c>
      <c r="K28" s="54">
        <v>21</v>
      </c>
      <c r="L28" s="54">
        <v>14</v>
      </c>
      <c r="M28" s="54">
        <v>22</v>
      </c>
      <c r="N28" s="54">
        <v>20</v>
      </c>
      <c r="O28" s="54">
        <v>21</v>
      </c>
      <c r="P28" s="54">
        <v>22</v>
      </c>
      <c r="Q28" s="54">
        <v>8</v>
      </c>
      <c r="R28" s="54">
        <v>10</v>
      </c>
      <c r="S28" s="54">
        <v>17</v>
      </c>
      <c r="T28" s="54">
        <v>10</v>
      </c>
      <c r="U28" s="54">
        <v>9</v>
      </c>
      <c r="V28" s="54">
        <v>0</v>
      </c>
      <c r="W28" s="54">
        <v>1</v>
      </c>
      <c r="X28" s="54">
        <v>0</v>
      </c>
      <c r="Y28" s="54">
        <v>0</v>
      </c>
      <c r="Z28" s="54">
        <v>1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285</v>
      </c>
      <c r="BG28" s="54">
        <v>285</v>
      </c>
      <c r="BH28" s="54">
        <v>282</v>
      </c>
      <c r="BI28" s="55">
        <f t="shared" si="0"/>
        <v>0.9894736842105263</v>
      </c>
      <c r="BJ28" s="33"/>
      <c r="BK28" s="33"/>
    </row>
    <row r="29" spans="1:63" ht="12.75">
      <c r="A29" s="47" t="s">
        <v>60</v>
      </c>
      <c r="B29" s="47" t="s">
        <v>141</v>
      </c>
      <c r="C29" s="17" t="s">
        <v>142</v>
      </c>
      <c r="D29" s="54">
        <v>26</v>
      </c>
      <c r="E29" s="54">
        <v>21</v>
      </c>
      <c r="F29" s="54">
        <v>21</v>
      </c>
      <c r="G29" s="54">
        <v>23</v>
      </c>
      <c r="H29" s="54">
        <v>21</v>
      </c>
      <c r="I29" s="54">
        <v>6</v>
      </c>
      <c r="J29" s="54">
        <v>11</v>
      </c>
      <c r="K29" s="54">
        <v>5</v>
      </c>
      <c r="L29" s="54">
        <v>7</v>
      </c>
      <c r="M29" s="54">
        <v>5</v>
      </c>
      <c r="N29" s="54">
        <v>8</v>
      </c>
      <c r="O29" s="54">
        <v>5</v>
      </c>
      <c r="P29" s="54">
        <v>2</v>
      </c>
      <c r="Q29" s="54">
        <v>1</v>
      </c>
      <c r="R29" s="54">
        <v>6</v>
      </c>
      <c r="S29" s="54">
        <v>0</v>
      </c>
      <c r="T29" s="54">
        <v>2</v>
      </c>
      <c r="U29" s="54">
        <v>0</v>
      </c>
      <c r="V29" s="54">
        <v>1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171</v>
      </c>
      <c r="BG29" s="54">
        <v>171</v>
      </c>
      <c r="BH29" s="54">
        <v>170</v>
      </c>
      <c r="BI29" s="55">
        <f t="shared" si="0"/>
        <v>0.9941520467836257</v>
      </c>
      <c r="BJ29" s="33"/>
      <c r="BK29" s="33"/>
    </row>
    <row r="30" spans="1:63" ht="12.75">
      <c r="A30" s="47" t="s">
        <v>61</v>
      </c>
      <c r="B30" s="47" t="s">
        <v>172</v>
      </c>
      <c r="C30" s="17" t="s">
        <v>173</v>
      </c>
      <c r="D30" s="54">
        <v>0</v>
      </c>
      <c r="E30" s="54">
        <v>0</v>
      </c>
      <c r="F30" s="54">
        <v>1</v>
      </c>
      <c r="G30" s="54">
        <v>1</v>
      </c>
      <c r="H30" s="54">
        <v>0</v>
      </c>
      <c r="I30" s="54">
        <v>1</v>
      </c>
      <c r="J30" s="54">
        <v>1</v>
      </c>
      <c r="K30" s="54">
        <v>2</v>
      </c>
      <c r="L30" s="54">
        <v>4</v>
      </c>
      <c r="M30" s="54">
        <v>3</v>
      </c>
      <c r="N30" s="54">
        <v>2</v>
      </c>
      <c r="O30" s="54">
        <v>2</v>
      </c>
      <c r="P30" s="54">
        <v>1</v>
      </c>
      <c r="Q30" s="54">
        <v>5</v>
      </c>
      <c r="R30" s="54">
        <v>5</v>
      </c>
      <c r="S30" s="54">
        <v>7</v>
      </c>
      <c r="T30" s="54">
        <v>4</v>
      </c>
      <c r="U30" s="54">
        <v>7</v>
      </c>
      <c r="V30" s="54">
        <v>3</v>
      </c>
      <c r="W30" s="54">
        <v>6</v>
      </c>
      <c r="X30" s="54">
        <v>3</v>
      </c>
      <c r="Y30" s="54">
        <v>1</v>
      </c>
      <c r="Z30" s="54">
        <v>1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60</v>
      </c>
      <c r="BG30" s="54">
        <v>60</v>
      </c>
      <c r="BH30" s="54">
        <v>46</v>
      </c>
      <c r="BI30" s="55">
        <f t="shared" si="0"/>
        <v>0.7666666666666667</v>
      </c>
      <c r="BJ30" s="33"/>
      <c r="BK30" s="33"/>
    </row>
    <row r="31" spans="1:63" ht="12.75">
      <c r="A31" s="47" t="s">
        <v>79</v>
      </c>
      <c r="B31" s="47" t="s">
        <v>237</v>
      </c>
      <c r="C31" s="17" t="s">
        <v>238</v>
      </c>
      <c r="D31" s="54">
        <v>163.36</v>
      </c>
      <c r="E31" s="54">
        <v>74.06215999999999</v>
      </c>
      <c r="F31" s="54">
        <v>48.72</v>
      </c>
      <c r="G31" s="54">
        <v>122.08</v>
      </c>
      <c r="H31" s="54">
        <v>43.88</v>
      </c>
      <c r="I31" s="54">
        <v>20.32</v>
      </c>
      <c r="J31" s="54">
        <v>7.12</v>
      </c>
      <c r="K31" s="54">
        <v>74</v>
      </c>
      <c r="L31" s="54">
        <v>7</v>
      </c>
      <c r="M31" s="54">
        <v>23.24</v>
      </c>
      <c r="N31" s="54">
        <v>46.12</v>
      </c>
      <c r="O31" s="54">
        <v>19.6</v>
      </c>
      <c r="P31" s="54">
        <v>1.48</v>
      </c>
      <c r="Q31" s="54">
        <v>2.24</v>
      </c>
      <c r="R31" s="54">
        <v>5.08</v>
      </c>
      <c r="S31" s="54">
        <v>9.28</v>
      </c>
      <c r="T31" s="54">
        <v>10.4</v>
      </c>
      <c r="U31" s="54">
        <v>5.4</v>
      </c>
      <c r="V31" s="54">
        <v>5.12</v>
      </c>
      <c r="W31" s="54">
        <v>8</v>
      </c>
      <c r="X31" s="54">
        <v>3</v>
      </c>
      <c r="Y31" s="54">
        <v>13</v>
      </c>
      <c r="Z31" s="54">
        <v>4</v>
      </c>
      <c r="AA31" s="54">
        <v>0</v>
      </c>
      <c r="AB31" s="54">
        <v>0</v>
      </c>
      <c r="AC31" s="54">
        <v>1</v>
      </c>
      <c r="AD31" s="54">
        <v>0</v>
      </c>
      <c r="AE31" s="54">
        <v>0</v>
      </c>
      <c r="AF31" s="54">
        <v>0</v>
      </c>
      <c r="AG31" s="54">
        <v>5</v>
      </c>
      <c r="AH31" s="54">
        <v>0</v>
      </c>
      <c r="AI31" s="54">
        <v>1</v>
      </c>
      <c r="AJ31" s="54">
        <v>1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1</v>
      </c>
      <c r="AQ31" s="54">
        <v>0</v>
      </c>
      <c r="AR31" s="54">
        <v>0</v>
      </c>
      <c r="AS31" s="54">
        <v>1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726.50216</v>
      </c>
      <c r="BG31" s="54">
        <v>726.50216</v>
      </c>
      <c r="BH31" s="54">
        <v>683.38216</v>
      </c>
      <c r="BI31" s="55">
        <f t="shared" si="0"/>
        <v>0.9406471138365232</v>
      </c>
      <c r="BJ31" s="33"/>
      <c r="BK31" s="33"/>
    </row>
    <row r="32" spans="1:63" ht="12.75">
      <c r="A32" s="47" t="s">
        <v>80</v>
      </c>
      <c r="B32" s="47" t="s">
        <v>285</v>
      </c>
      <c r="C32" s="17" t="s">
        <v>286</v>
      </c>
      <c r="D32" s="54">
        <v>2</v>
      </c>
      <c r="E32" s="54">
        <v>1</v>
      </c>
      <c r="F32" s="54">
        <v>1</v>
      </c>
      <c r="G32" s="54">
        <v>10</v>
      </c>
      <c r="H32" s="54">
        <v>3</v>
      </c>
      <c r="I32" s="54">
        <v>2</v>
      </c>
      <c r="J32" s="54">
        <v>6</v>
      </c>
      <c r="K32" s="54">
        <v>3</v>
      </c>
      <c r="L32" s="54">
        <v>1</v>
      </c>
      <c r="M32" s="54">
        <v>7</v>
      </c>
      <c r="N32" s="54">
        <v>3</v>
      </c>
      <c r="O32" s="54">
        <v>4</v>
      </c>
      <c r="P32" s="54">
        <v>3</v>
      </c>
      <c r="Q32" s="54">
        <v>2</v>
      </c>
      <c r="R32" s="54">
        <v>0</v>
      </c>
      <c r="S32" s="54">
        <v>1</v>
      </c>
      <c r="T32" s="54">
        <v>1</v>
      </c>
      <c r="U32" s="54">
        <v>0</v>
      </c>
      <c r="V32" s="54">
        <v>1</v>
      </c>
      <c r="W32" s="54">
        <v>1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1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3</v>
      </c>
      <c r="BF32" s="54">
        <v>56</v>
      </c>
      <c r="BG32" s="54">
        <v>53</v>
      </c>
      <c r="BH32" s="54">
        <v>50</v>
      </c>
      <c r="BI32" s="55">
        <f t="shared" si="0"/>
        <v>0.9433962264150944</v>
      </c>
      <c r="BJ32" s="33"/>
      <c r="BK32" s="33"/>
    </row>
    <row r="33" spans="1:63" ht="12.75">
      <c r="A33" s="47" t="s">
        <v>60</v>
      </c>
      <c r="B33" s="47" t="s">
        <v>160</v>
      </c>
      <c r="C33" s="17" t="s">
        <v>161</v>
      </c>
      <c r="D33" s="54">
        <v>1</v>
      </c>
      <c r="E33" s="54">
        <v>0</v>
      </c>
      <c r="F33" s="54">
        <v>0</v>
      </c>
      <c r="G33" s="54">
        <v>1</v>
      </c>
      <c r="H33" s="54">
        <v>2</v>
      </c>
      <c r="I33" s="54">
        <v>11</v>
      </c>
      <c r="J33" s="54">
        <v>14</v>
      </c>
      <c r="K33" s="54">
        <v>9</v>
      </c>
      <c r="L33" s="54">
        <v>6</v>
      </c>
      <c r="M33" s="54">
        <v>5</v>
      </c>
      <c r="N33" s="54">
        <v>0</v>
      </c>
      <c r="O33" s="54">
        <v>1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50</v>
      </c>
      <c r="BG33" s="54">
        <v>50</v>
      </c>
      <c r="BH33" s="54">
        <v>50</v>
      </c>
      <c r="BI33" s="55">
        <f t="shared" si="0"/>
        <v>1</v>
      </c>
      <c r="BJ33" s="33"/>
      <c r="BK33" s="33"/>
    </row>
    <row r="34" spans="1:63" ht="12.75">
      <c r="A34" s="47" t="s">
        <v>60</v>
      </c>
      <c r="B34" s="47" t="s">
        <v>147</v>
      </c>
      <c r="C34" s="17" t="s">
        <v>148</v>
      </c>
      <c r="D34" s="54">
        <v>16</v>
      </c>
      <c r="E34" s="54">
        <v>43</v>
      </c>
      <c r="F34" s="54">
        <v>28</v>
      </c>
      <c r="G34" s="54">
        <v>8</v>
      </c>
      <c r="H34" s="54">
        <v>0</v>
      </c>
      <c r="I34" s="54">
        <v>2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1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99</v>
      </c>
      <c r="BG34" s="54">
        <v>99</v>
      </c>
      <c r="BH34" s="54">
        <v>99</v>
      </c>
      <c r="BI34" s="55">
        <f t="shared" si="0"/>
        <v>1</v>
      </c>
      <c r="BJ34" s="33"/>
      <c r="BK34" s="33"/>
    </row>
    <row r="35" spans="1:63" ht="12.75">
      <c r="A35" s="47" t="s">
        <v>80</v>
      </c>
      <c r="B35" s="47" t="s">
        <v>269</v>
      </c>
      <c r="C35" s="17" t="s">
        <v>270</v>
      </c>
      <c r="D35" s="54">
        <v>0</v>
      </c>
      <c r="E35" s="54">
        <v>1</v>
      </c>
      <c r="F35" s="54">
        <v>2</v>
      </c>
      <c r="G35" s="54">
        <v>2</v>
      </c>
      <c r="H35" s="54">
        <v>0</v>
      </c>
      <c r="I35" s="54">
        <v>2</v>
      </c>
      <c r="J35" s="54">
        <v>0</v>
      </c>
      <c r="K35" s="54">
        <v>1</v>
      </c>
      <c r="L35" s="54">
        <v>1</v>
      </c>
      <c r="M35" s="54">
        <v>1</v>
      </c>
      <c r="N35" s="54">
        <v>0</v>
      </c>
      <c r="O35" s="54">
        <v>1</v>
      </c>
      <c r="P35" s="54">
        <v>1</v>
      </c>
      <c r="Q35" s="54">
        <v>1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1</v>
      </c>
      <c r="Y35" s="54">
        <v>0</v>
      </c>
      <c r="Z35" s="54">
        <v>1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15</v>
      </c>
      <c r="BG35" s="54">
        <v>15</v>
      </c>
      <c r="BH35" s="54">
        <v>13</v>
      </c>
      <c r="BI35" s="55">
        <f t="shared" si="0"/>
        <v>0.8666666666666667</v>
      </c>
      <c r="BJ35" s="33"/>
      <c r="BK35" s="33"/>
    </row>
    <row r="36" spans="1:63" ht="12.75">
      <c r="A36" s="47" t="s">
        <v>90</v>
      </c>
      <c r="B36" s="47" t="s">
        <v>353</v>
      </c>
      <c r="C36" s="17" t="s">
        <v>354</v>
      </c>
      <c r="D36" s="54">
        <v>24</v>
      </c>
      <c r="E36" s="54">
        <v>26</v>
      </c>
      <c r="F36" s="54">
        <v>29</v>
      </c>
      <c r="G36" s="54">
        <v>64</v>
      </c>
      <c r="H36" s="54">
        <v>80</v>
      </c>
      <c r="I36" s="54">
        <v>52</v>
      </c>
      <c r="J36" s="54">
        <v>19</v>
      </c>
      <c r="K36" s="54">
        <v>18</v>
      </c>
      <c r="L36" s="54">
        <v>12</v>
      </c>
      <c r="M36" s="54">
        <v>15</v>
      </c>
      <c r="N36" s="54">
        <v>23</v>
      </c>
      <c r="O36" s="54">
        <v>18</v>
      </c>
      <c r="P36" s="54">
        <v>19</v>
      </c>
      <c r="Q36" s="54">
        <v>13</v>
      </c>
      <c r="R36" s="54">
        <v>15</v>
      </c>
      <c r="S36" s="54">
        <v>5</v>
      </c>
      <c r="T36" s="54">
        <v>3</v>
      </c>
      <c r="U36" s="54">
        <v>2</v>
      </c>
      <c r="V36" s="54">
        <v>0</v>
      </c>
      <c r="W36" s="54">
        <v>2</v>
      </c>
      <c r="X36" s="54">
        <v>0</v>
      </c>
      <c r="Y36" s="54">
        <v>1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1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1</v>
      </c>
      <c r="BE36" s="54">
        <v>0</v>
      </c>
      <c r="BF36" s="54">
        <v>442</v>
      </c>
      <c r="BG36" s="54">
        <v>442</v>
      </c>
      <c r="BH36" s="54">
        <v>437</v>
      </c>
      <c r="BI36" s="55">
        <f t="shared" si="0"/>
        <v>0.9886877828054299</v>
      </c>
      <c r="BJ36" s="33"/>
      <c r="BK36" s="33"/>
    </row>
    <row r="37" spans="1:63" ht="12.75">
      <c r="A37" s="47" t="s">
        <v>58</v>
      </c>
      <c r="B37" s="47" t="s">
        <v>118</v>
      </c>
      <c r="C37" s="17" t="s">
        <v>119</v>
      </c>
      <c r="D37" s="54">
        <v>25</v>
      </c>
      <c r="E37" s="54">
        <v>26</v>
      </c>
      <c r="F37" s="54">
        <v>30</v>
      </c>
      <c r="G37" s="54">
        <v>41</v>
      </c>
      <c r="H37" s="54">
        <v>47</v>
      </c>
      <c r="I37" s="54">
        <v>44</v>
      </c>
      <c r="J37" s="54">
        <v>24</v>
      </c>
      <c r="K37" s="54">
        <v>34</v>
      </c>
      <c r="L37" s="54">
        <v>27</v>
      </c>
      <c r="M37" s="54">
        <v>30</v>
      </c>
      <c r="N37" s="54">
        <v>23</v>
      </c>
      <c r="O37" s="54">
        <v>13</v>
      </c>
      <c r="P37" s="54">
        <v>13</v>
      </c>
      <c r="Q37" s="54">
        <v>9</v>
      </c>
      <c r="R37" s="54">
        <v>4</v>
      </c>
      <c r="S37" s="54">
        <v>1</v>
      </c>
      <c r="T37" s="54">
        <v>1</v>
      </c>
      <c r="U37" s="54">
        <v>3</v>
      </c>
      <c r="V37" s="54">
        <v>1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1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25</v>
      </c>
      <c r="BF37" s="54">
        <v>423</v>
      </c>
      <c r="BG37" s="54">
        <v>398</v>
      </c>
      <c r="BH37" s="54">
        <v>395</v>
      </c>
      <c r="BI37" s="55">
        <f t="shared" si="0"/>
        <v>0.992462311557789</v>
      </c>
      <c r="BJ37" s="33"/>
      <c r="BK37" s="33"/>
    </row>
    <row r="38" spans="1:63" ht="12.75">
      <c r="A38" s="47" t="s">
        <v>68</v>
      </c>
      <c r="B38" s="47" t="s">
        <v>204</v>
      </c>
      <c r="C38" s="17" t="s">
        <v>205</v>
      </c>
      <c r="D38" s="54">
        <v>3</v>
      </c>
      <c r="E38" s="54">
        <v>10</v>
      </c>
      <c r="F38" s="54">
        <v>22</v>
      </c>
      <c r="G38" s="54">
        <v>35</v>
      </c>
      <c r="H38" s="54">
        <v>25</v>
      </c>
      <c r="I38" s="54">
        <v>33</v>
      </c>
      <c r="J38" s="54">
        <v>9</v>
      </c>
      <c r="K38" s="54">
        <v>16</v>
      </c>
      <c r="L38" s="54">
        <v>17</v>
      </c>
      <c r="M38" s="54">
        <v>14</v>
      </c>
      <c r="N38" s="54">
        <v>5</v>
      </c>
      <c r="O38" s="54">
        <v>6</v>
      </c>
      <c r="P38" s="54">
        <v>2</v>
      </c>
      <c r="Q38" s="54">
        <v>3</v>
      </c>
      <c r="R38" s="54">
        <v>2</v>
      </c>
      <c r="S38" s="54">
        <v>3</v>
      </c>
      <c r="T38" s="54">
        <v>1</v>
      </c>
      <c r="U38" s="54">
        <v>1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207</v>
      </c>
      <c r="BG38" s="54">
        <v>207</v>
      </c>
      <c r="BH38" s="54">
        <v>207</v>
      </c>
      <c r="BI38" s="55">
        <f t="shared" si="0"/>
        <v>1</v>
      </c>
      <c r="BJ38" s="33"/>
      <c r="BK38" s="33"/>
    </row>
    <row r="39" spans="1:63" ht="12.75">
      <c r="A39" s="47" t="s">
        <v>80</v>
      </c>
      <c r="B39" s="47" t="s">
        <v>289</v>
      </c>
      <c r="C39" s="17" t="s">
        <v>290</v>
      </c>
      <c r="D39" s="54">
        <v>4</v>
      </c>
      <c r="E39" s="54">
        <v>12</v>
      </c>
      <c r="F39" s="54">
        <v>9</v>
      </c>
      <c r="G39" s="54">
        <v>20</v>
      </c>
      <c r="H39" s="54">
        <v>42</v>
      </c>
      <c r="I39" s="54">
        <v>17</v>
      </c>
      <c r="J39" s="54">
        <v>7</v>
      </c>
      <c r="K39" s="54">
        <v>2</v>
      </c>
      <c r="L39" s="54">
        <v>0</v>
      </c>
      <c r="M39" s="54">
        <v>1</v>
      </c>
      <c r="N39" s="54">
        <v>1</v>
      </c>
      <c r="O39" s="54">
        <v>1</v>
      </c>
      <c r="P39" s="54">
        <v>1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117</v>
      </c>
      <c r="BG39" s="54">
        <v>117</v>
      </c>
      <c r="BH39" s="54">
        <v>117</v>
      </c>
      <c r="BI39" s="55">
        <f t="shared" si="0"/>
        <v>1</v>
      </c>
      <c r="BJ39" s="33"/>
      <c r="BK39" s="33"/>
    </row>
    <row r="40" spans="1:63" ht="12.75">
      <c r="A40" s="47" t="s">
        <v>60</v>
      </c>
      <c r="B40" s="47" t="s">
        <v>145</v>
      </c>
      <c r="C40" s="17" t="s">
        <v>380</v>
      </c>
      <c r="D40" s="54">
        <v>5</v>
      </c>
      <c r="E40" s="54">
        <v>1</v>
      </c>
      <c r="F40" s="54">
        <v>26</v>
      </c>
      <c r="G40" s="54">
        <v>32</v>
      </c>
      <c r="H40" s="54">
        <v>35</v>
      </c>
      <c r="I40" s="54">
        <v>39</v>
      </c>
      <c r="J40" s="54">
        <v>33</v>
      </c>
      <c r="K40" s="54">
        <v>25</v>
      </c>
      <c r="L40" s="54">
        <v>17</v>
      </c>
      <c r="M40" s="54">
        <v>9</v>
      </c>
      <c r="N40" s="54">
        <v>2</v>
      </c>
      <c r="O40" s="54">
        <v>3</v>
      </c>
      <c r="P40" s="54">
        <v>0</v>
      </c>
      <c r="Q40" s="54">
        <v>1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229</v>
      </c>
      <c r="BG40" s="54">
        <v>228</v>
      </c>
      <c r="BH40" s="54">
        <v>228</v>
      </c>
      <c r="BI40" s="55">
        <f aca="true" t="shared" si="1" ref="BI40:BI71">IF(ISERROR(BH40/BG40),"No ADWT data",(BH40/BG40))</f>
        <v>1</v>
      </c>
      <c r="BJ40" s="33"/>
      <c r="BK40" s="33"/>
    </row>
    <row r="41" spans="1:63" ht="12.75">
      <c r="A41" s="47" t="s">
        <v>58</v>
      </c>
      <c r="B41" s="47" t="s">
        <v>108</v>
      </c>
      <c r="C41" s="17" t="s">
        <v>109</v>
      </c>
      <c r="D41" s="54">
        <v>1</v>
      </c>
      <c r="E41" s="54">
        <v>0</v>
      </c>
      <c r="F41" s="54">
        <v>2</v>
      </c>
      <c r="G41" s="54">
        <v>4</v>
      </c>
      <c r="H41" s="54">
        <v>8</v>
      </c>
      <c r="I41" s="54">
        <v>9</v>
      </c>
      <c r="J41" s="54">
        <v>2</v>
      </c>
      <c r="K41" s="54">
        <v>12</v>
      </c>
      <c r="L41" s="54">
        <v>6</v>
      </c>
      <c r="M41" s="54">
        <v>7</v>
      </c>
      <c r="N41" s="54">
        <v>5</v>
      </c>
      <c r="O41" s="54">
        <v>1</v>
      </c>
      <c r="P41" s="54">
        <v>3</v>
      </c>
      <c r="Q41" s="54">
        <v>2</v>
      </c>
      <c r="R41" s="54">
        <v>1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2</v>
      </c>
      <c r="BF41" s="54">
        <v>65</v>
      </c>
      <c r="BG41" s="54">
        <v>63</v>
      </c>
      <c r="BH41" s="54">
        <v>63</v>
      </c>
      <c r="BI41" s="55">
        <f t="shared" si="1"/>
        <v>1</v>
      </c>
      <c r="BJ41" s="33"/>
      <c r="BK41" s="33"/>
    </row>
    <row r="42" spans="1:63" ht="12.75">
      <c r="A42" s="47" t="s">
        <v>62</v>
      </c>
      <c r="B42" s="47" t="s">
        <v>196</v>
      </c>
      <c r="C42" s="17" t="s">
        <v>197</v>
      </c>
      <c r="D42" s="54">
        <v>26</v>
      </c>
      <c r="E42" s="54">
        <v>11</v>
      </c>
      <c r="F42" s="54">
        <v>10</v>
      </c>
      <c r="G42" s="54">
        <v>23</v>
      </c>
      <c r="H42" s="54">
        <v>18</v>
      </c>
      <c r="I42" s="54">
        <v>6</v>
      </c>
      <c r="J42" s="54">
        <v>10</v>
      </c>
      <c r="K42" s="54">
        <v>6</v>
      </c>
      <c r="L42" s="54">
        <v>8</v>
      </c>
      <c r="M42" s="54">
        <v>10</v>
      </c>
      <c r="N42" s="54">
        <v>3</v>
      </c>
      <c r="O42" s="54">
        <v>1</v>
      </c>
      <c r="P42" s="54">
        <v>1</v>
      </c>
      <c r="Q42" s="54">
        <v>0</v>
      </c>
      <c r="R42" s="54">
        <v>0</v>
      </c>
      <c r="S42" s="54">
        <v>0</v>
      </c>
      <c r="T42" s="54">
        <v>0</v>
      </c>
      <c r="U42" s="54">
        <v>1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134</v>
      </c>
      <c r="BG42" s="54">
        <v>134</v>
      </c>
      <c r="BH42" s="54">
        <v>134</v>
      </c>
      <c r="BI42" s="55">
        <f t="shared" si="1"/>
        <v>1</v>
      </c>
      <c r="BJ42" s="33"/>
      <c r="BK42" s="33"/>
    </row>
    <row r="43" spans="1:63" ht="12.75">
      <c r="A43" s="47" t="s">
        <v>62</v>
      </c>
      <c r="B43" s="47" t="s">
        <v>63</v>
      </c>
      <c r="C43" s="17" t="s">
        <v>64</v>
      </c>
      <c r="D43" s="54">
        <v>25</v>
      </c>
      <c r="E43" s="54">
        <v>24</v>
      </c>
      <c r="F43" s="54">
        <v>46</v>
      </c>
      <c r="G43" s="54">
        <v>58</v>
      </c>
      <c r="H43" s="54">
        <v>14</v>
      </c>
      <c r="I43" s="54">
        <v>36</v>
      </c>
      <c r="J43" s="54">
        <v>34</v>
      </c>
      <c r="K43" s="54">
        <v>29</v>
      </c>
      <c r="L43" s="54">
        <v>82</v>
      </c>
      <c r="M43" s="54">
        <v>58</v>
      </c>
      <c r="N43" s="54">
        <v>62</v>
      </c>
      <c r="O43" s="54">
        <v>108</v>
      </c>
      <c r="P43" s="54">
        <v>51</v>
      </c>
      <c r="Q43" s="54">
        <v>42</v>
      </c>
      <c r="R43" s="54">
        <v>41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710</v>
      </c>
      <c r="BG43" s="54">
        <v>710</v>
      </c>
      <c r="BH43" s="54">
        <v>710</v>
      </c>
      <c r="BI43" s="55">
        <f t="shared" si="1"/>
        <v>1</v>
      </c>
      <c r="BJ43" s="33"/>
      <c r="BK43" s="33"/>
    </row>
    <row r="44" spans="1:63" ht="12.75">
      <c r="A44" s="47" t="s">
        <v>90</v>
      </c>
      <c r="B44" s="47" t="s">
        <v>99</v>
      </c>
      <c r="C44" s="17" t="s">
        <v>100</v>
      </c>
      <c r="D44" s="54">
        <v>118</v>
      </c>
      <c r="E44" s="54">
        <v>64</v>
      </c>
      <c r="F44" s="54">
        <v>99</v>
      </c>
      <c r="G44" s="54">
        <v>103</v>
      </c>
      <c r="H44" s="54">
        <v>88</v>
      </c>
      <c r="I44" s="54">
        <v>87</v>
      </c>
      <c r="J44" s="54">
        <v>58</v>
      </c>
      <c r="K44" s="54">
        <v>65</v>
      </c>
      <c r="L44" s="54">
        <v>78</v>
      </c>
      <c r="M44" s="54">
        <v>56</v>
      </c>
      <c r="N44" s="54">
        <v>48</v>
      </c>
      <c r="O44" s="54">
        <v>39</v>
      </c>
      <c r="P44" s="54">
        <v>31</v>
      </c>
      <c r="Q44" s="54">
        <v>31</v>
      </c>
      <c r="R44" s="54">
        <v>30</v>
      </c>
      <c r="S44" s="54">
        <v>14</v>
      </c>
      <c r="T44" s="54">
        <v>5</v>
      </c>
      <c r="U44" s="54">
        <v>6</v>
      </c>
      <c r="V44" s="54">
        <v>3</v>
      </c>
      <c r="W44" s="54">
        <v>1</v>
      </c>
      <c r="X44" s="54">
        <v>1</v>
      </c>
      <c r="Y44" s="54">
        <v>0</v>
      </c>
      <c r="Z44" s="54">
        <v>1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</v>
      </c>
      <c r="AI44" s="54">
        <v>0</v>
      </c>
      <c r="AJ44" s="54">
        <v>0</v>
      </c>
      <c r="AK44" s="54">
        <v>1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1</v>
      </c>
      <c r="BE44" s="54">
        <v>0</v>
      </c>
      <c r="BF44" s="54">
        <v>1029</v>
      </c>
      <c r="BG44" s="54">
        <v>1029</v>
      </c>
      <c r="BH44" s="54">
        <v>1020</v>
      </c>
      <c r="BI44" s="55">
        <f t="shared" si="1"/>
        <v>0.9912536443148688</v>
      </c>
      <c r="BJ44" s="33"/>
      <c r="BK44" s="33"/>
    </row>
    <row r="45" spans="1:63" ht="12.75">
      <c r="A45" s="47" t="s">
        <v>61</v>
      </c>
      <c r="B45" s="47" t="s">
        <v>184</v>
      </c>
      <c r="C45" s="17" t="s">
        <v>185</v>
      </c>
      <c r="D45" s="54">
        <v>30</v>
      </c>
      <c r="E45" s="54">
        <v>18</v>
      </c>
      <c r="F45" s="54">
        <v>42</v>
      </c>
      <c r="G45" s="54">
        <v>47</v>
      </c>
      <c r="H45" s="54">
        <v>30</v>
      </c>
      <c r="I45" s="54">
        <v>8</v>
      </c>
      <c r="J45" s="54">
        <v>10</v>
      </c>
      <c r="K45" s="54">
        <v>6</v>
      </c>
      <c r="L45" s="54">
        <v>5</v>
      </c>
      <c r="M45" s="54">
        <v>2</v>
      </c>
      <c r="N45" s="54">
        <v>4</v>
      </c>
      <c r="O45" s="54">
        <v>0</v>
      </c>
      <c r="P45" s="54">
        <v>0</v>
      </c>
      <c r="Q45" s="54">
        <v>0</v>
      </c>
      <c r="R45" s="54">
        <v>2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204</v>
      </c>
      <c r="BG45" s="54">
        <v>204</v>
      </c>
      <c r="BH45" s="54">
        <v>204</v>
      </c>
      <c r="BI45" s="55">
        <f t="shared" si="1"/>
        <v>1</v>
      </c>
      <c r="BJ45" s="33"/>
      <c r="BK45" s="33"/>
    </row>
    <row r="46" spans="1:63" ht="12.75">
      <c r="A46" s="47" t="s">
        <v>90</v>
      </c>
      <c r="B46" s="47" t="s">
        <v>97</v>
      </c>
      <c r="C46" s="17" t="s">
        <v>98</v>
      </c>
      <c r="D46" s="54">
        <v>28</v>
      </c>
      <c r="E46" s="54">
        <v>19</v>
      </c>
      <c r="F46" s="54">
        <v>28</v>
      </c>
      <c r="G46" s="54">
        <v>30</v>
      </c>
      <c r="H46" s="54">
        <v>31</v>
      </c>
      <c r="I46" s="54">
        <v>82</v>
      </c>
      <c r="J46" s="54">
        <v>52</v>
      </c>
      <c r="K46" s="54">
        <v>35</v>
      </c>
      <c r="L46" s="54">
        <v>24</v>
      </c>
      <c r="M46" s="54">
        <v>19</v>
      </c>
      <c r="N46" s="54">
        <v>10</v>
      </c>
      <c r="O46" s="54">
        <v>9</v>
      </c>
      <c r="P46" s="54">
        <v>21</v>
      </c>
      <c r="Q46" s="54">
        <v>48</v>
      </c>
      <c r="R46" s="54">
        <v>19</v>
      </c>
      <c r="S46" s="54">
        <v>12</v>
      </c>
      <c r="T46" s="54">
        <v>9</v>
      </c>
      <c r="U46" s="54">
        <v>8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484</v>
      </c>
      <c r="BG46" s="54">
        <v>484</v>
      </c>
      <c r="BH46" s="54">
        <v>484</v>
      </c>
      <c r="BI46" s="55">
        <f t="shared" si="1"/>
        <v>1</v>
      </c>
      <c r="BJ46" s="33"/>
      <c r="BK46" s="33"/>
    </row>
    <row r="47" spans="1:63" ht="12.75">
      <c r="A47" s="47" t="s">
        <v>68</v>
      </c>
      <c r="B47" s="47" t="s">
        <v>212</v>
      </c>
      <c r="C47" s="17" t="s">
        <v>213</v>
      </c>
      <c r="D47" s="54">
        <v>18</v>
      </c>
      <c r="E47" s="54">
        <v>16</v>
      </c>
      <c r="F47" s="54">
        <v>24</v>
      </c>
      <c r="G47" s="54">
        <v>27</v>
      </c>
      <c r="H47" s="54">
        <v>34</v>
      </c>
      <c r="I47" s="54">
        <v>12</v>
      </c>
      <c r="J47" s="54">
        <v>22</v>
      </c>
      <c r="K47" s="54">
        <v>47</v>
      </c>
      <c r="L47" s="54">
        <v>48</v>
      </c>
      <c r="M47" s="54">
        <v>26</v>
      </c>
      <c r="N47" s="54">
        <v>13</v>
      </c>
      <c r="O47" s="54">
        <v>17</v>
      </c>
      <c r="P47" s="54">
        <v>4</v>
      </c>
      <c r="Q47" s="54">
        <v>8</v>
      </c>
      <c r="R47" s="54">
        <v>0</v>
      </c>
      <c r="S47" s="54">
        <v>0</v>
      </c>
      <c r="T47" s="54">
        <v>0</v>
      </c>
      <c r="U47" s="54">
        <v>1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317</v>
      </c>
      <c r="BG47" s="54">
        <v>317</v>
      </c>
      <c r="BH47" s="54">
        <v>317</v>
      </c>
      <c r="BI47" s="55">
        <f t="shared" si="1"/>
        <v>1</v>
      </c>
      <c r="BJ47" s="33"/>
      <c r="BK47" s="33"/>
    </row>
    <row r="48" spans="1:63" ht="12.75">
      <c r="A48" s="47" t="s">
        <v>80</v>
      </c>
      <c r="B48" s="47" t="s">
        <v>277</v>
      </c>
      <c r="C48" s="17" t="s">
        <v>278</v>
      </c>
      <c r="D48" s="54">
        <v>5</v>
      </c>
      <c r="E48" s="54">
        <v>7</v>
      </c>
      <c r="F48" s="54">
        <v>23</v>
      </c>
      <c r="G48" s="54">
        <v>26</v>
      </c>
      <c r="H48" s="54">
        <v>15</v>
      </c>
      <c r="I48" s="54">
        <v>21</v>
      </c>
      <c r="J48" s="54">
        <v>26</v>
      </c>
      <c r="K48" s="54">
        <v>17</v>
      </c>
      <c r="L48" s="54">
        <v>17</v>
      </c>
      <c r="M48" s="54">
        <v>10</v>
      </c>
      <c r="N48" s="54">
        <v>7</v>
      </c>
      <c r="O48" s="54">
        <v>2</v>
      </c>
      <c r="P48" s="54">
        <v>4</v>
      </c>
      <c r="Q48" s="54">
        <v>3</v>
      </c>
      <c r="R48" s="54">
        <v>3</v>
      </c>
      <c r="S48" s="54">
        <v>5</v>
      </c>
      <c r="T48" s="54">
        <v>4</v>
      </c>
      <c r="U48" s="54">
        <v>2</v>
      </c>
      <c r="V48" s="54">
        <v>1</v>
      </c>
      <c r="W48" s="54">
        <v>0</v>
      </c>
      <c r="X48" s="54">
        <v>1</v>
      </c>
      <c r="Y48" s="54">
        <v>1</v>
      </c>
      <c r="Z48" s="54">
        <v>0</v>
      </c>
      <c r="AA48" s="54">
        <v>0</v>
      </c>
      <c r="AB48" s="54">
        <v>0</v>
      </c>
      <c r="AC48" s="54">
        <v>2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1</v>
      </c>
      <c r="AJ48" s="54">
        <v>0</v>
      </c>
      <c r="AK48" s="54">
        <v>0</v>
      </c>
      <c r="AL48" s="54">
        <v>0</v>
      </c>
      <c r="AM48" s="54">
        <v>0</v>
      </c>
      <c r="AN48" s="54">
        <v>2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1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2</v>
      </c>
      <c r="BE48" s="54">
        <v>0</v>
      </c>
      <c r="BF48" s="54">
        <v>208</v>
      </c>
      <c r="BG48" s="54">
        <v>208</v>
      </c>
      <c r="BH48" s="54">
        <v>197</v>
      </c>
      <c r="BI48" s="55">
        <f t="shared" si="1"/>
        <v>0.9471153846153846</v>
      </c>
      <c r="BJ48" s="33"/>
      <c r="BK48" s="33"/>
    </row>
    <row r="49" spans="1:63" ht="12.75">
      <c r="A49" s="47" t="s">
        <v>79</v>
      </c>
      <c r="B49" s="47" t="s">
        <v>231</v>
      </c>
      <c r="C49" s="17" t="s">
        <v>232</v>
      </c>
      <c r="D49" s="54">
        <v>19</v>
      </c>
      <c r="E49" s="54">
        <v>17</v>
      </c>
      <c r="F49" s="54">
        <v>17</v>
      </c>
      <c r="G49" s="54">
        <v>20</v>
      </c>
      <c r="H49" s="54">
        <v>20</v>
      </c>
      <c r="I49" s="54">
        <v>14</v>
      </c>
      <c r="J49" s="54">
        <v>12</v>
      </c>
      <c r="K49" s="54">
        <v>11</v>
      </c>
      <c r="L49" s="54">
        <v>11</v>
      </c>
      <c r="M49" s="54">
        <v>11</v>
      </c>
      <c r="N49" s="54">
        <v>14</v>
      </c>
      <c r="O49" s="54">
        <v>5</v>
      </c>
      <c r="P49" s="54">
        <v>5</v>
      </c>
      <c r="Q49" s="54">
        <v>3</v>
      </c>
      <c r="R49" s="54">
        <v>3</v>
      </c>
      <c r="S49" s="54">
        <v>2</v>
      </c>
      <c r="T49" s="54">
        <v>0</v>
      </c>
      <c r="U49" s="54">
        <v>0</v>
      </c>
      <c r="V49" s="54">
        <v>1</v>
      </c>
      <c r="W49" s="54">
        <v>0</v>
      </c>
      <c r="X49" s="54">
        <v>1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1</v>
      </c>
      <c r="BE49" s="54">
        <v>0</v>
      </c>
      <c r="BF49" s="54">
        <v>187</v>
      </c>
      <c r="BG49" s="54">
        <v>187</v>
      </c>
      <c r="BH49" s="54">
        <v>184</v>
      </c>
      <c r="BI49" s="55">
        <f t="shared" si="1"/>
        <v>0.983957219251337</v>
      </c>
      <c r="BJ49" s="33"/>
      <c r="BK49" s="33"/>
    </row>
    <row r="50" spans="1:63" ht="12.75">
      <c r="A50" s="47" t="s">
        <v>60</v>
      </c>
      <c r="B50" s="47" t="s">
        <v>149</v>
      </c>
      <c r="C50" s="17" t="s">
        <v>382</v>
      </c>
      <c r="D50" s="54">
        <v>6</v>
      </c>
      <c r="E50" s="54">
        <v>1</v>
      </c>
      <c r="F50" s="54">
        <v>18</v>
      </c>
      <c r="G50" s="54">
        <v>25</v>
      </c>
      <c r="H50" s="54">
        <v>36</v>
      </c>
      <c r="I50" s="54">
        <v>32</v>
      </c>
      <c r="J50" s="54">
        <v>14</v>
      </c>
      <c r="K50" s="54">
        <v>18</v>
      </c>
      <c r="L50" s="54">
        <v>21</v>
      </c>
      <c r="M50" s="54">
        <v>23</v>
      </c>
      <c r="N50" s="54">
        <v>24</v>
      </c>
      <c r="O50" s="54">
        <v>13</v>
      </c>
      <c r="P50" s="54">
        <v>4</v>
      </c>
      <c r="Q50" s="54">
        <v>9</v>
      </c>
      <c r="R50" s="54">
        <v>3</v>
      </c>
      <c r="S50" s="54">
        <v>5</v>
      </c>
      <c r="T50" s="54">
        <v>2</v>
      </c>
      <c r="U50" s="54">
        <v>6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260</v>
      </c>
      <c r="BG50" s="54">
        <v>260</v>
      </c>
      <c r="BH50" s="54">
        <v>260</v>
      </c>
      <c r="BI50" s="55">
        <f t="shared" si="1"/>
        <v>1</v>
      </c>
      <c r="BJ50" s="33"/>
      <c r="BK50" s="33"/>
    </row>
    <row r="51" spans="1:63" ht="12.75">
      <c r="A51" s="47" t="s">
        <v>61</v>
      </c>
      <c r="B51" s="47" t="s">
        <v>188</v>
      </c>
      <c r="C51" s="17" t="s">
        <v>189</v>
      </c>
      <c r="D51" s="54">
        <v>10</v>
      </c>
      <c r="E51" s="54">
        <v>0</v>
      </c>
      <c r="F51" s="54">
        <v>0</v>
      </c>
      <c r="G51" s="54">
        <v>1</v>
      </c>
      <c r="H51" s="54">
        <v>3</v>
      </c>
      <c r="I51" s="54">
        <v>8</v>
      </c>
      <c r="J51" s="54">
        <v>9</v>
      </c>
      <c r="K51" s="54">
        <v>17</v>
      </c>
      <c r="L51" s="54">
        <v>14</v>
      </c>
      <c r="M51" s="54">
        <v>9</v>
      </c>
      <c r="N51" s="54">
        <v>15</v>
      </c>
      <c r="O51" s="54">
        <v>5</v>
      </c>
      <c r="P51" s="54">
        <v>8</v>
      </c>
      <c r="Q51" s="54">
        <v>10</v>
      </c>
      <c r="R51" s="54">
        <v>9</v>
      </c>
      <c r="S51" s="54">
        <v>14</v>
      </c>
      <c r="T51" s="54">
        <v>11</v>
      </c>
      <c r="U51" s="54">
        <v>3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146</v>
      </c>
      <c r="BG51" s="54">
        <v>146</v>
      </c>
      <c r="BH51" s="54">
        <v>146</v>
      </c>
      <c r="BI51" s="55">
        <f t="shared" si="1"/>
        <v>1</v>
      </c>
      <c r="BJ51" s="33"/>
      <c r="BK51" s="33"/>
    </row>
    <row r="52" spans="1:63" ht="12.75">
      <c r="A52" s="47" t="s">
        <v>83</v>
      </c>
      <c r="B52" s="47" t="s">
        <v>318</v>
      </c>
      <c r="C52" s="17" t="s">
        <v>319</v>
      </c>
      <c r="D52" s="54">
        <v>10</v>
      </c>
      <c r="E52" s="54">
        <v>15</v>
      </c>
      <c r="F52" s="54">
        <v>13</v>
      </c>
      <c r="G52" s="54">
        <v>20</v>
      </c>
      <c r="H52" s="54">
        <v>12</v>
      </c>
      <c r="I52" s="54">
        <v>9</v>
      </c>
      <c r="J52" s="54">
        <v>18</v>
      </c>
      <c r="K52" s="54">
        <v>16</v>
      </c>
      <c r="L52" s="54">
        <v>27</v>
      </c>
      <c r="M52" s="54">
        <v>8</v>
      </c>
      <c r="N52" s="54">
        <v>9</v>
      </c>
      <c r="O52" s="54">
        <v>6</v>
      </c>
      <c r="P52" s="54">
        <v>5</v>
      </c>
      <c r="Q52" s="54">
        <v>3</v>
      </c>
      <c r="R52" s="54">
        <v>7</v>
      </c>
      <c r="S52" s="54">
        <v>0</v>
      </c>
      <c r="T52" s="54">
        <v>5</v>
      </c>
      <c r="U52" s="54">
        <v>2</v>
      </c>
      <c r="V52" s="54">
        <v>4</v>
      </c>
      <c r="W52" s="54">
        <v>2</v>
      </c>
      <c r="X52" s="54">
        <v>5</v>
      </c>
      <c r="Y52" s="54">
        <v>2</v>
      </c>
      <c r="Z52" s="54">
        <v>2</v>
      </c>
      <c r="AA52" s="54">
        <v>4</v>
      </c>
      <c r="AB52" s="54">
        <v>6</v>
      </c>
      <c r="AC52" s="54">
        <v>0</v>
      </c>
      <c r="AD52" s="54">
        <v>0</v>
      </c>
      <c r="AE52" s="54">
        <v>0</v>
      </c>
      <c r="AF52" s="54">
        <v>1</v>
      </c>
      <c r="AG52" s="54">
        <v>1</v>
      </c>
      <c r="AH52" s="54">
        <v>0</v>
      </c>
      <c r="AI52" s="54">
        <v>1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215</v>
      </c>
      <c r="BG52" s="54">
        <v>215</v>
      </c>
      <c r="BH52" s="54">
        <v>185</v>
      </c>
      <c r="BI52" s="55">
        <f t="shared" si="1"/>
        <v>0.8604651162790697</v>
      </c>
      <c r="BJ52" s="33"/>
      <c r="BK52" s="33"/>
    </row>
    <row r="53" spans="1:63" ht="12.75">
      <c r="A53" s="47" t="s">
        <v>83</v>
      </c>
      <c r="B53" s="47" t="s">
        <v>324</v>
      </c>
      <c r="C53" s="17" t="s">
        <v>325</v>
      </c>
      <c r="D53" s="54">
        <v>1</v>
      </c>
      <c r="E53" s="54">
        <v>9</v>
      </c>
      <c r="F53" s="54">
        <v>10</v>
      </c>
      <c r="G53" s="54">
        <v>24</v>
      </c>
      <c r="H53" s="54">
        <v>13</v>
      </c>
      <c r="I53" s="54">
        <v>12</v>
      </c>
      <c r="J53" s="54">
        <v>22</v>
      </c>
      <c r="K53" s="54">
        <v>23</v>
      </c>
      <c r="L53" s="54">
        <v>39</v>
      </c>
      <c r="M53" s="54">
        <v>23</v>
      </c>
      <c r="N53" s="54">
        <v>18</v>
      </c>
      <c r="O53" s="54">
        <v>13</v>
      </c>
      <c r="P53" s="54">
        <v>10</v>
      </c>
      <c r="Q53" s="54">
        <v>7</v>
      </c>
      <c r="R53" s="54">
        <v>4</v>
      </c>
      <c r="S53" s="54">
        <v>3</v>
      </c>
      <c r="T53" s="54">
        <v>2</v>
      </c>
      <c r="U53" s="54">
        <v>0</v>
      </c>
      <c r="V53" s="54">
        <v>3</v>
      </c>
      <c r="W53" s="54">
        <v>1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1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238</v>
      </c>
      <c r="BG53" s="54">
        <v>238</v>
      </c>
      <c r="BH53" s="54">
        <v>233</v>
      </c>
      <c r="BI53" s="55">
        <f t="shared" si="1"/>
        <v>0.9789915966386554</v>
      </c>
      <c r="BJ53" s="33"/>
      <c r="BK53" s="33"/>
    </row>
    <row r="54" spans="1:63" ht="12.75">
      <c r="A54" s="47" t="s">
        <v>80</v>
      </c>
      <c r="B54" s="47" t="s">
        <v>265</v>
      </c>
      <c r="C54" s="17" t="s">
        <v>266</v>
      </c>
      <c r="D54" s="54">
        <v>4</v>
      </c>
      <c r="E54" s="54">
        <v>23</v>
      </c>
      <c r="F54" s="54">
        <v>18</v>
      </c>
      <c r="G54" s="54">
        <v>7</v>
      </c>
      <c r="H54" s="54">
        <v>7</v>
      </c>
      <c r="I54" s="54">
        <v>4</v>
      </c>
      <c r="J54" s="54">
        <v>2</v>
      </c>
      <c r="K54" s="54">
        <v>3</v>
      </c>
      <c r="L54" s="54">
        <v>1</v>
      </c>
      <c r="M54" s="54">
        <v>1</v>
      </c>
      <c r="N54" s="54">
        <v>1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1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72</v>
      </c>
      <c r="BG54" s="54">
        <v>72</v>
      </c>
      <c r="BH54" s="54">
        <v>72</v>
      </c>
      <c r="BI54" s="55">
        <f t="shared" si="1"/>
        <v>1</v>
      </c>
      <c r="BJ54" s="33"/>
      <c r="BK54" s="33"/>
    </row>
    <row r="55" spans="1:63" ht="12.75">
      <c r="A55" s="47" t="s">
        <v>58</v>
      </c>
      <c r="B55" s="47" t="s">
        <v>110</v>
      </c>
      <c r="C55" s="17" t="s">
        <v>111</v>
      </c>
      <c r="D55" s="54">
        <v>125</v>
      </c>
      <c r="E55" s="54">
        <v>45</v>
      </c>
      <c r="F55" s="54">
        <v>27</v>
      </c>
      <c r="G55" s="54">
        <v>18</v>
      </c>
      <c r="H55" s="54">
        <v>9</v>
      </c>
      <c r="I55" s="54">
        <v>14</v>
      </c>
      <c r="J55" s="54">
        <v>36</v>
      </c>
      <c r="K55" s="54">
        <v>15</v>
      </c>
      <c r="L55" s="54">
        <v>3</v>
      </c>
      <c r="M55" s="54">
        <v>2</v>
      </c>
      <c r="N55" s="54">
        <v>4</v>
      </c>
      <c r="O55" s="54">
        <v>0</v>
      </c>
      <c r="P55" s="54">
        <v>1</v>
      </c>
      <c r="Q55" s="54">
        <v>1</v>
      </c>
      <c r="R55" s="54">
        <v>0</v>
      </c>
      <c r="S55" s="54">
        <v>1</v>
      </c>
      <c r="T55" s="54">
        <v>0</v>
      </c>
      <c r="U55" s="54">
        <v>1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17</v>
      </c>
      <c r="BF55" s="54">
        <v>319</v>
      </c>
      <c r="BG55" s="54">
        <v>302</v>
      </c>
      <c r="BH55" s="54">
        <v>302</v>
      </c>
      <c r="BI55" s="55">
        <f t="shared" si="1"/>
        <v>1</v>
      </c>
      <c r="BJ55" s="33"/>
      <c r="BK55" s="33"/>
    </row>
    <row r="56" spans="1:63" ht="12.75">
      <c r="A56" s="47" t="s">
        <v>90</v>
      </c>
      <c r="B56" s="47" t="s">
        <v>348</v>
      </c>
      <c r="C56" s="17" t="s">
        <v>349</v>
      </c>
      <c r="D56" s="54">
        <v>10</v>
      </c>
      <c r="E56" s="54">
        <v>19</v>
      </c>
      <c r="F56" s="54">
        <v>27</v>
      </c>
      <c r="G56" s="54">
        <v>30</v>
      </c>
      <c r="H56" s="54">
        <v>27</v>
      </c>
      <c r="I56" s="54">
        <v>21</v>
      </c>
      <c r="J56" s="54">
        <v>17</v>
      </c>
      <c r="K56" s="54">
        <v>23</v>
      </c>
      <c r="L56" s="54">
        <v>17</v>
      </c>
      <c r="M56" s="54">
        <v>18</v>
      </c>
      <c r="N56" s="54">
        <v>21</v>
      </c>
      <c r="O56" s="54">
        <v>20</v>
      </c>
      <c r="P56" s="54">
        <v>12</v>
      </c>
      <c r="Q56" s="54">
        <v>8</v>
      </c>
      <c r="R56" s="54">
        <v>1</v>
      </c>
      <c r="S56" s="54">
        <v>1</v>
      </c>
      <c r="T56" s="54">
        <v>0</v>
      </c>
      <c r="U56" s="54">
        <v>0</v>
      </c>
      <c r="V56" s="54">
        <v>1</v>
      </c>
      <c r="W56" s="54">
        <v>0</v>
      </c>
      <c r="X56" s="54">
        <v>0</v>
      </c>
      <c r="Y56" s="54">
        <v>1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1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2</v>
      </c>
      <c r="BE56" s="54">
        <v>0</v>
      </c>
      <c r="BF56" s="54">
        <v>277</v>
      </c>
      <c r="BG56" s="54">
        <v>277</v>
      </c>
      <c r="BH56" s="54">
        <v>272</v>
      </c>
      <c r="BI56" s="55">
        <f t="shared" si="1"/>
        <v>0.9819494584837545</v>
      </c>
      <c r="BJ56" s="33"/>
      <c r="BK56" s="33"/>
    </row>
    <row r="57" spans="1:63" ht="12.75">
      <c r="A57" s="47" t="s">
        <v>79</v>
      </c>
      <c r="B57" s="47" t="s">
        <v>241</v>
      </c>
      <c r="C57" s="17" t="s">
        <v>242</v>
      </c>
      <c r="D57" s="54">
        <v>0</v>
      </c>
      <c r="E57" s="54">
        <v>10</v>
      </c>
      <c r="F57" s="54">
        <v>43</v>
      </c>
      <c r="G57" s="54">
        <v>33</v>
      </c>
      <c r="H57" s="54">
        <v>0</v>
      </c>
      <c r="I57" s="54">
        <v>0</v>
      </c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87</v>
      </c>
      <c r="BG57" s="54">
        <v>87</v>
      </c>
      <c r="BH57" s="54">
        <v>87</v>
      </c>
      <c r="BI57" s="55">
        <f t="shared" si="1"/>
        <v>1</v>
      </c>
      <c r="BJ57" s="33"/>
      <c r="BK57" s="33"/>
    </row>
    <row r="58" spans="1:63" ht="12.75">
      <c r="A58" s="47" t="s">
        <v>80</v>
      </c>
      <c r="B58" s="47" t="s">
        <v>259</v>
      </c>
      <c r="C58" s="17" t="s">
        <v>260</v>
      </c>
      <c r="D58" s="54">
        <v>5</v>
      </c>
      <c r="E58" s="54">
        <v>2</v>
      </c>
      <c r="F58" s="54">
        <v>4</v>
      </c>
      <c r="G58" s="54">
        <v>2</v>
      </c>
      <c r="H58" s="54">
        <v>6</v>
      </c>
      <c r="I58" s="54">
        <v>0</v>
      </c>
      <c r="J58" s="54">
        <v>4</v>
      </c>
      <c r="K58" s="54">
        <v>1</v>
      </c>
      <c r="L58" s="54">
        <v>1</v>
      </c>
      <c r="M58" s="54">
        <v>1</v>
      </c>
      <c r="N58" s="54">
        <v>1</v>
      </c>
      <c r="O58" s="54">
        <v>0</v>
      </c>
      <c r="P58" s="54">
        <v>4</v>
      </c>
      <c r="Q58" s="54">
        <v>0</v>
      </c>
      <c r="R58" s="54">
        <v>0</v>
      </c>
      <c r="S58" s="54">
        <v>2</v>
      </c>
      <c r="T58" s="54">
        <v>1</v>
      </c>
      <c r="U58" s="54">
        <v>1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35</v>
      </c>
      <c r="BG58" s="54">
        <v>35</v>
      </c>
      <c r="BH58" s="54">
        <v>35</v>
      </c>
      <c r="BI58" s="55">
        <f t="shared" si="1"/>
        <v>1</v>
      </c>
      <c r="BJ58" s="33"/>
      <c r="BK58" s="33"/>
    </row>
    <row r="59" spans="1:63" ht="12.75">
      <c r="A59" s="47" t="s">
        <v>60</v>
      </c>
      <c r="B59" s="47" t="s">
        <v>156</v>
      </c>
      <c r="C59" s="17" t="s">
        <v>157</v>
      </c>
      <c r="D59" s="54">
        <v>3</v>
      </c>
      <c r="E59" s="54">
        <v>2</v>
      </c>
      <c r="F59" s="54">
        <v>7</v>
      </c>
      <c r="G59" s="54">
        <v>47</v>
      </c>
      <c r="H59" s="54">
        <v>39</v>
      </c>
      <c r="I59" s="54">
        <v>59</v>
      </c>
      <c r="J59" s="54">
        <v>32</v>
      </c>
      <c r="K59" s="54">
        <v>18</v>
      </c>
      <c r="L59" s="54">
        <v>10</v>
      </c>
      <c r="M59" s="54">
        <v>5</v>
      </c>
      <c r="N59" s="54">
        <v>3</v>
      </c>
      <c r="O59" s="54">
        <v>4</v>
      </c>
      <c r="P59" s="54">
        <v>1</v>
      </c>
      <c r="Q59" s="54">
        <v>0</v>
      </c>
      <c r="R59" s="54">
        <v>0</v>
      </c>
      <c r="S59" s="54">
        <v>1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231</v>
      </c>
      <c r="BG59" s="54">
        <v>231</v>
      </c>
      <c r="BH59" s="54">
        <v>231</v>
      </c>
      <c r="BI59" s="55">
        <f t="shared" si="1"/>
        <v>1</v>
      </c>
      <c r="BJ59" s="33"/>
      <c r="BK59" s="33"/>
    </row>
    <row r="60" spans="1:63" ht="12.75">
      <c r="A60" s="47" t="s">
        <v>80</v>
      </c>
      <c r="B60" s="47" t="s">
        <v>275</v>
      </c>
      <c r="C60" s="17" t="s">
        <v>276</v>
      </c>
      <c r="D60" s="54">
        <v>1</v>
      </c>
      <c r="E60" s="54">
        <v>1</v>
      </c>
      <c r="F60" s="54">
        <v>0</v>
      </c>
      <c r="G60" s="54">
        <v>2</v>
      </c>
      <c r="H60" s="54">
        <v>1</v>
      </c>
      <c r="I60" s="54">
        <v>0</v>
      </c>
      <c r="J60" s="54">
        <v>0</v>
      </c>
      <c r="K60" s="54">
        <v>1</v>
      </c>
      <c r="L60" s="54">
        <v>1</v>
      </c>
      <c r="M60" s="54">
        <v>3</v>
      </c>
      <c r="N60" s="54">
        <v>1</v>
      </c>
      <c r="O60" s="54">
        <v>5</v>
      </c>
      <c r="P60" s="54">
        <v>9</v>
      </c>
      <c r="Q60" s="54">
        <v>0</v>
      </c>
      <c r="R60" s="54">
        <v>3</v>
      </c>
      <c r="S60" s="54">
        <v>4</v>
      </c>
      <c r="T60" s="54">
        <v>3</v>
      </c>
      <c r="U60" s="54">
        <v>1</v>
      </c>
      <c r="V60" s="54">
        <v>0</v>
      </c>
      <c r="W60" s="54">
        <v>0</v>
      </c>
      <c r="X60" s="54">
        <v>2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38</v>
      </c>
      <c r="BG60" s="54">
        <v>38</v>
      </c>
      <c r="BH60" s="54">
        <v>36</v>
      </c>
      <c r="BI60" s="55">
        <f t="shared" si="1"/>
        <v>0.9473684210526315</v>
      </c>
      <c r="BJ60" s="33"/>
      <c r="BK60" s="33"/>
    </row>
    <row r="61" spans="1:63" ht="12.75">
      <c r="A61" s="47" t="s">
        <v>86</v>
      </c>
      <c r="B61" s="47" t="s">
        <v>330</v>
      </c>
      <c r="C61" s="17" t="s">
        <v>331</v>
      </c>
      <c r="D61" s="54">
        <v>106</v>
      </c>
      <c r="E61" s="54">
        <v>98</v>
      </c>
      <c r="F61" s="54">
        <v>91</v>
      </c>
      <c r="G61" s="54">
        <v>93</v>
      </c>
      <c r="H61" s="54">
        <v>108</v>
      </c>
      <c r="I61" s="54">
        <v>83</v>
      </c>
      <c r="J61" s="54">
        <v>62</v>
      </c>
      <c r="K61" s="54">
        <v>53</v>
      </c>
      <c r="L61" s="54">
        <v>45</v>
      </c>
      <c r="M61" s="54">
        <v>51</v>
      </c>
      <c r="N61" s="54">
        <v>60</v>
      </c>
      <c r="O61" s="54">
        <v>43</v>
      </c>
      <c r="P61" s="54">
        <v>21</v>
      </c>
      <c r="Q61" s="54">
        <v>17</v>
      </c>
      <c r="R61" s="54">
        <v>18</v>
      </c>
      <c r="S61" s="54">
        <v>15</v>
      </c>
      <c r="T61" s="54">
        <v>27</v>
      </c>
      <c r="U61" s="54">
        <v>24</v>
      </c>
      <c r="V61" s="54">
        <v>15</v>
      </c>
      <c r="W61" s="54">
        <v>12</v>
      </c>
      <c r="X61" s="54">
        <v>4</v>
      </c>
      <c r="Y61" s="54">
        <v>3</v>
      </c>
      <c r="Z61" s="54">
        <v>3</v>
      </c>
      <c r="AA61" s="54">
        <v>3</v>
      </c>
      <c r="AB61" s="54">
        <v>2</v>
      </c>
      <c r="AC61" s="54">
        <v>3</v>
      </c>
      <c r="AD61" s="54">
        <v>1</v>
      </c>
      <c r="AE61" s="54">
        <v>1</v>
      </c>
      <c r="AF61" s="54">
        <v>3</v>
      </c>
      <c r="AG61" s="54">
        <v>1</v>
      </c>
      <c r="AH61" s="54">
        <v>5</v>
      </c>
      <c r="AI61" s="54">
        <v>3</v>
      </c>
      <c r="AJ61" s="54">
        <v>7</v>
      </c>
      <c r="AK61" s="54">
        <v>9</v>
      </c>
      <c r="AL61" s="54">
        <v>6</v>
      </c>
      <c r="AM61" s="54">
        <v>7</v>
      </c>
      <c r="AN61" s="54">
        <v>12</v>
      </c>
      <c r="AO61" s="54">
        <v>11</v>
      </c>
      <c r="AP61" s="54">
        <v>7</v>
      </c>
      <c r="AQ61" s="54">
        <v>9</v>
      </c>
      <c r="AR61" s="54">
        <v>5</v>
      </c>
      <c r="AS61" s="54">
        <v>4</v>
      </c>
      <c r="AT61" s="54">
        <v>8</v>
      </c>
      <c r="AU61" s="54">
        <v>8</v>
      </c>
      <c r="AV61" s="54">
        <v>2</v>
      </c>
      <c r="AW61" s="54">
        <v>7</v>
      </c>
      <c r="AX61" s="54">
        <v>12</v>
      </c>
      <c r="AY61" s="54">
        <v>7</v>
      </c>
      <c r="AZ61" s="54">
        <v>10</v>
      </c>
      <c r="BA61" s="54">
        <v>4</v>
      </c>
      <c r="BB61" s="54">
        <v>1</v>
      </c>
      <c r="BC61" s="54">
        <v>6</v>
      </c>
      <c r="BD61" s="54">
        <v>195</v>
      </c>
      <c r="BE61" s="54">
        <v>0</v>
      </c>
      <c r="BF61" s="54">
        <v>1411</v>
      </c>
      <c r="BG61" s="54">
        <v>1411</v>
      </c>
      <c r="BH61" s="54">
        <v>1015</v>
      </c>
      <c r="BI61" s="55">
        <f t="shared" si="1"/>
        <v>0.7193479801559178</v>
      </c>
      <c r="BJ61" s="33"/>
      <c r="BK61" s="33"/>
    </row>
    <row r="62" spans="1:63" ht="12.75">
      <c r="A62" s="47" t="s">
        <v>80</v>
      </c>
      <c r="B62" s="47" t="s">
        <v>273</v>
      </c>
      <c r="C62" s="17" t="s">
        <v>274</v>
      </c>
      <c r="D62" s="54">
        <v>0</v>
      </c>
      <c r="E62" s="54">
        <v>0</v>
      </c>
      <c r="F62" s="54">
        <v>0</v>
      </c>
      <c r="G62" s="54">
        <v>4</v>
      </c>
      <c r="H62" s="54">
        <v>2</v>
      </c>
      <c r="I62" s="54">
        <v>5</v>
      </c>
      <c r="J62" s="54">
        <v>1</v>
      </c>
      <c r="K62" s="54">
        <v>3</v>
      </c>
      <c r="L62" s="54">
        <v>5</v>
      </c>
      <c r="M62" s="54">
        <v>7</v>
      </c>
      <c r="N62" s="54">
        <v>5</v>
      </c>
      <c r="O62" s="54">
        <v>4</v>
      </c>
      <c r="P62" s="54">
        <v>2</v>
      </c>
      <c r="Q62" s="54">
        <v>2</v>
      </c>
      <c r="R62" s="54">
        <v>0</v>
      </c>
      <c r="S62" s="54">
        <v>1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1</v>
      </c>
      <c r="BE62" s="54">
        <v>0</v>
      </c>
      <c r="BF62" s="54">
        <v>42</v>
      </c>
      <c r="BG62" s="54">
        <v>42</v>
      </c>
      <c r="BH62" s="54">
        <v>41</v>
      </c>
      <c r="BI62" s="55">
        <f t="shared" si="1"/>
        <v>0.9761904761904762</v>
      </c>
      <c r="BJ62" s="33"/>
      <c r="BK62" s="33"/>
    </row>
    <row r="63" spans="1:63" ht="12.75">
      <c r="A63" s="47" t="s">
        <v>80</v>
      </c>
      <c r="B63" s="47" t="s">
        <v>283</v>
      </c>
      <c r="C63" s="17" t="s">
        <v>284</v>
      </c>
      <c r="D63" s="54">
        <v>0</v>
      </c>
      <c r="E63" s="54">
        <v>1</v>
      </c>
      <c r="F63" s="54">
        <v>0</v>
      </c>
      <c r="G63" s="54">
        <v>1</v>
      </c>
      <c r="H63" s="54">
        <v>5</v>
      </c>
      <c r="I63" s="54">
        <v>10</v>
      </c>
      <c r="J63" s="54">
        <v>11</v>
      </c>
      <c r="K63" s="54">
        <v>4</v>
      </c>
      <c r="L63" s="54">
        <v>4</v>
      </c>
      <c r="M63" s="54">
        <v>11</v>
      </c>
      <c r="N63" s="54">
        <v>6</v>
      </c>
      <c r="O63" s="54">
        <v>5</v>
      </c>
      <c r="P63" s="54">
        <v>7</v>
      </c>
      <c r="Q63" s="54">
        <v>8</v>
      </c>
      <c r="R63" s="54">
        <v>6</v>
      </c>
      <c r="S63" s="54">
        <v>2</v>
      </c>
      <c r="T63" s="54">
        <v>2</v>
      </c>
      <c r="U63" s="54">
        <v>1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4</v>
      </c>
      <c r="BF63" s="54">
        <v>88</v>
      </c>
      <c r="BG63" s="54">
        <v>84</v>
      </c>
      <c r="BH63" s="54">
        <v>84</v>
      </c>
      <c r="BI63" s="55">
        <f t="shared" si="1"/>
        <v>1</v>
      </c>
      <c r="BJ63" s="33"/>
      <c r="BK63" s="33"/>
    </row>
    <row r="64" spans="1:63" ht="12.75">
      <c r="A64" s="47" t="s">
        <v>58</v>
      </c>
      <c r="B64" s="47" t="s">
        <v>106</v>
      </c>
      <c r="C64" s="17" t="s">
        <v>107</v>
      </c>
      <c r="D64" s="54">
        <v>8</v>
      </c>
      <c r="E64" s="54">
        <v>13</v>
      </c>
      <c r="F64" s="54">
        <v>17</v>
      </c>
      <c r="G64" s="54">
        <v>19</v>
      </c>
      <c r="H64" s="54">
        <v>14</v>
      </c>
      <c r="I64" s="54">
        <v>12</v>
      </c>
      <c r="J64" s="54">
        <v>10</v>
      </c>
      <c r="K64" s="54">
        <v>11</v>
      </c>
      <c r="L64" s="54">
        <v>11</v>
      </c>
      <c r="M64" s="54">
        <v>6</v>
      </c>
      <c r="N64" s="54">
        <v>1</v>
      </c>
      <c r="O64" s="54">
        <v>2</v>
      </c>
      <c r="P64" s="54">
        <v>1</v>
      </c>
      <c r="Q64" s="54">
        <v>1</v>
      </c>
      <c r="R64" s="54">
        <v>1</v>
      </c>
      <c r="S64" s="54">
        <v>1</v>
      </c>
      <c r="T64" s="54">
        <v>1</v>
      </c>
      <c r="U64" s="54">
        <v>2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2</v>
      </c>
      <c r="BF64" s="54">
        <v>133</v>
      </c>
      <c r="BG64" s="54">
        <v>131</v>
      </c>
      <c r="BH64" s="54">
        <v>131</v>
      </c>
      <c r="BI64" s="55">
        <f t="shared" si="1"/>
        <v>1</v>
      </c>
      <c r="BJ64" s="33"/>
      <c r="BK64" s="33"/>
    </row>
    <row r="65" spans="1:63" ht="12.75">
      <c r="A65" s="47" t="s">
        <v>83</v>
      </c>
      <c r="B65" s="47" t="s">
        <v>320</v>
      </c>
      <c r="C65" s="17" t="s">
        <v>321</v>
      </c>
      <c r="D65" s="54">
        <v>0</v>
      </c>
      <c r="E65" s="54">
        <v>1</v>
      </c>
      <c r="F65" s="54">
        <v>3</v>
      </c>
      <c r="G65" s="54">
        <v>2</v>
      </c>
      <c r="H65" s="54">
        <v>5</v>
      </c>
      <c r="I65" s="54">
        <v>5</v>
      </c>
      <c r="J65" s="54">
        <v>10</v>
      </c>
      <c r="K65" s="54">
        <v>8</v>
      </c>
      <c r="L65" s="54">
        <v>11</v>
      </c>
      <c r="M65" s="54">
        <v>2</v>
      </c>
      <c r="N65" s="54">
        <v>1</v>
      </c>
      <c r="O65" s="54">
        <v>0</v>
      </c>
      <c r="P65" s="54">
        <v>1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49</v>
      </c>
      <c r="BG65" s="54">
        <v>49</v>
      </c>
      <c r="BH65" s="54">
        <v>49</v>
      </c>
      <c r="BI65" s="55">
        <f t="shared" si="1"/>
        <v>1</v>
      </c>
      <c r="BJ65" s="33"/>
      <c r="BK65" s="33"/>
    </row>
    <row r="66" spans="1:63" ht="12.75">
      <c r="A66" s="47" t="s">
        <v>80</v>
      </c>
      <c r="B66" s="47" t="s">
        <v>253</v>
      </c>
      <c r="C66" s="17" t="s">
        <v>254</v>
      </c>
      <c r="D66" s="54">
        <v>1</v>
      </c>
      <c r="E66" s="54">
        <v>3</v>
      </c>
      <c r="F66" s="54">
        <v>4</v>
      </c>
      <c r="G66" s="54">
        <v>2</v>
      </c>
      <c r="H66" s="54">
        <v>0</v>
      </c>
      <c r="I66" s="54">
        <v>7</v>
      </c>
      <c r="J66" s="54">
        <v>0</v>
      </c>
      <c r="K66" s="54">
        <v>0</v>
      </c>
      <c r="L66" s="54">
        <v>1</v>
      </c>
      <c r="M66" s="54">
        <v>3</v>
      </c>
      <c r="N66" s="54">
        <v>1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22</v>
      </c>
      <c r="BG66" s="54">
        <v>22</v>
      </c>
      <c r="BH66" s="54">
        <v>22</v>
      </c>
      <c r="BI66" s="55">
        <f t="shared" si="1"/>
        <v>1</v>
      </c>
      <c r="BJ66" s="33"/>
      <c r="BK66" s="33"/>
    </row>
    <row r="67" spans="1:63" ht="12.75">
      <c r="A67" s="47" t="s">
        <v>68</v>
      </c>
      <c r="B67" s="47" t="s">
        <v>210</v>
      </c>
      <c r="C67" s="17" t="s">
        <v>211</v>
      </c>
      <c r="D67" s="54">
        <v>12</v>
      </c>
      <c r="E67" s="54">
        <v>3</v>
      </c>
      <c r="F67" s="54">
        <v>11</v>
      </c>
      <c r="G67" s="54">
        <v>9</v>
      </c>
      <c r="H67" s="54">
        <v>19</v>
      </c>
      <c r="I67" s="54">
        <v>6</v>
      </c>
      <c r="J67" s="54">
        <v>1</v>
      </c>
      <c r="K67" s="54">
        <v>3</v>
      </c>
      <c r="L67" s="54">
        <v>1</v>
      </c>
      <c r="M67" s="54">
        <v>1</v>
      </c>
      <c r="N67" s="54">
        <v>1</v>
      </c>
      <c r="O67" s="54">
        <v>0</v>
      </c>
      <c r="P67" s="54">
        <v>3</v>
      </c>
      <c r="Q67" s="54">
        <v>0</v>
      </c>
      <c r="R67" s="54">
        <v>0</v>
      </c>
      <c r="S67" s="54">
        <v>1</v>
      </c>
      <c r="T67" s="54">
        <v>3</v>
      </c>
      <c r="U67" s="54">
        <v>7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81</v>
      </c>
      <c r="BG67" s="54">
        <v>81</v>
      </c>
      <c r="BH67" s="54">
        <v>81</v>
      </c>
      <c r="BI67" s="55">
        <f t="shared" si="1"/>
        <v>1</v>
      </c>
      <c r="BJ67" s="33"/>
      <c r="BK67" s="33"/>
    </row>
    <row r="68" spans="1:63" ht="12.75">
      <c r="A68" s="47" t="s">
        <v>68</v>
      </c>
      <c r="B68" s="47" t="s">
        <v>69</v>
      </c>
      <c r="C68" s="17" t="s">
        <v>70</v>
      </c>
      <c r="D68" s="54">
        <v>5</v>
      </c>
      <c r="E68" s="54">
        <v>1</v>
      </c>
      <c r="F68" s="54">
        <v>5</v>
      </c>
      <c r="G68" s="54">
        <v>6</v>
      </c>
      <c r="H68" s="54">
        <v>10</v>
      </c>
      <c r="I68" s="54">
        <v>8</v>
      </c>
      <c r="J68" s="54">
        <v>10</v>
      </c>
      <c r="K68" s="54">
        <v>8</v>
      </c>
      <c r="L68" s="54">
        <v>10</v>
      </c>
      <c r="M68" s="54">
        <v>15</v>
      </c>
      <c r="N68" s="54">
        <v>4</v>
      </c>
      <c r="O68" s="54">
        <v>8</v>
      </c>
      <c r="P68" s="54">
        <v>11</v>
      </c>
      <c r="Q68" s="54">
        <v>17</v>
      </c>
      <c r="R68" s="54">
        <v>1</v>
      </c>
      <c r="S68" s="54">
        <v>5</v>
      </c>
      <c r="T68" s="54">
        <v>2</v>
      </c>
      <c r="U68" s="54">
        <v>1</v>
      </c>
      <c r="V68" s="54">
        <v>1</v>
      </c>
      <c r="W68" s="54">
        <v>0</v>
      </c>
      <c r="X68" s="54">
        <v>0</v>
      </c>
      <c r="Y68" s="54">
        <v>1</v>
      </c>
      <c r="Z68" s="54">
        <v>0</v>
      </c>
      <c r="AA68" s="54">
        <v>0</v>
      </c>
      <c r="AB68" s="54">
        <v>1</v>
      </c>
      <c r="AC68" s="54">
        <v>0</v>
      </c>
      <c r="AD68" s="54">
        <v>0</v>
      </c>
      <c r="AE68" s="54">
        <v>0</v>
      </c>
      <c r="AF68" s="54">
        <v>1</v>
      </c>
      <c r="AG68" s="54">
        <v>0</v>
      </c>
      <c r="AH68" s="54">
        <v>0</v>
      </c>
      <c r="AI68" s="54">
        <v>0</v>
      </c>
      <c r="AJ68" s="54">
        <v>1</v>
      </c>
      <c r="AK68" s="54">
        <v>0</v>
      </c>
      <c r="AL68" s="54">
        <v>2</v>
      </c>
      <c r="AM68" s="54">
        <v>0</v>
      </c>
      <c r="AN68" s="54">
        <v>0</v>
      </c>
      <c r="AO68" s="54">
        <v>1</v>
      </c>
      <c r="AP68" s="54">
        <v>1</v>
      </c>
      <c r="AQ68" s="54">
        <v>1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1</v>
      </c>
      <c r="AX68" s="54">
        <v>0</v>
      </c>
      <c r="AY68" s="54">
        <v>0</v>
      </c>
      <c r="AZ68" s="54">
        <v>0</v>
      </c>
      <c r="BA68" s="54">
        <v>0</v>
      </c>
      <c r="BB68" s="54">
        <v>1</v>
      </c>
      <c r="BC68" s="54">
        <v>1</v>
      </c>
      <c r="BD68" s="54">
        <v>7</v>
      </c>
      <c r="BE68" s="54">
        <v>0</v>
      </c>
      <c r="BF68" s="54">
        <v>147</v>
      </c>
      <c r="BG68" s="54">
        <v>147</v>
      </c>
      <c r="BH68" s="54">
        <v>127</v>
      </c>
      <c r="BI68" s="55">
        <f t="shared" si="1"/>
        <v>0.8639455782312925</v>
      </c>
      <c r="BJ68" s="33"/>
      <c r="BK68" s="33"/>
    </row>
    <row r="69" spans="1:63" ht="12.75">
      <c r="A69" s="47" t="s">
        <v>60</v>
      </c>
      <c r="B69" s="47" t="s">
        <v>162</v>
      </c>
      <c r="C69" s="17" t="s">
        <v>163</v>
      </c>
      <c r="D69" s="54">
        <v>23</v>
      </c>
      <c r="E69" s="54">
        <v>33</v>
      </c>
      <c r="F69" s="54">
        <v>33</v>
      </c>
      <c r="G69" s="54">
        <v>44</v>
      </c>
      <c r="H69" s="54">
        <v>70</v>
      </c>
      <c r="I69" s="54">
        <v>55</v>
      </c>
      <c r="J69" s="54">
        <v>47</v>
      </c>
      <c r="K69" s="54">
        <v>36</v>
      </c>
      <c r="L69" s="54">
        <v>24</v>
      </c>
      <c r="M69" s="54">
        <v>14</v>
      </c>
      <c r="N69" s="54">
        <v>24</v>
      </c>
      <c r="O69" s="54">
        <v>27</v>
      </c>
      <c r="P69" s="54">
        <v>5</v>
      </c>
      <c r="Q69" s="54">
        <v>6</v>
      </c>
      <c r="R69" s="54">
        <v>5</v>
      </c>
      <c r="S69" s="54">
        <v>2</v>
      </c>
      <c r="T69" s="54">
        <v>2</v>
      </c>
      <c r="U69" s="54">
        <v>1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451</v>
      </c>
      <c r="BG69" s="54">
        <v>451</v>
      </c>
      <c r="BH69" s="54">
        <v>451</v>
      </c>
      <c r="BI69" s="55">
        <f t="shared" si="1"/>
        <v>1</v>
      </c>
      <c r="BJ69" s="33"/>
      <c r="BK69" s="33"/>
    </row>
    <row r="70" spans="1:63" ht="12.75">
      <c r="A70" s="47" t="s">
        <v>80</v>
      </c>
      <c r="B70" s="47" t="s">
        <v>263</v>
      </c>
      <c r="C70" s="17" t="s">
        <v>264</v>
      </c>
      <c r="D70" s="54">
        <v>10</v>
      </c>
      <c r="E70" s="54">
        <v>5</v>
      </c>
      <c r="F70" s="54">
        <v>8</v>
      </c>
      <c r="G70" s="54">
        <v>2</v>
      </c>
      <c r="H70" s="54">
        <v>2</v>
      </c>
      <c r="I70" s="54">
        <v>0</v>
      </c>
      <c r="J70" s="54">
        <v>2</v>
      </c>
      <c r="K70" s="54">
        <v>3</v>
      </c>
      <c r="L70" s="54">
        <v>2</v>
      </c>
      <c r="M70" s="54">
        <v>5</v>
      </c>
      <c r="N70" s="54">
        <v>9</v>
      </c>
      <c r="O70" s="54">
        <v>7</v>
      </c>
      <c r="P70" s="54">
        <v>1</v>
      </c>
      <c r="Q70" s="54">
        <v>6</v>
      </c>
      <c r="R70" s="54">
        <v>5</v>
      </c>
      <c r="S70" s="54">
        <v>6</v>
      </c>
      <c r="T70" s="54">
        <v>1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74</v>
      </c>
      <c r="BG70" s="54">
        <v>74</v>
      </c>
      <c r="BH70" s="54">
        <v>74</v>
      </c>
      <c r="BI70" s="55">
        <f t="shared" si="1"/>
        <v>1</v>
      </c>
      <c r="BJ70" s="33"/>
      <c r="BK70" s="33"/>
    </row>
    <row r="71" spans="1:63" ht="12.75">
      <c r="A71" s="47" t="s">
        <v>80</v>
      </c>
      <c r="B71" s="47" t="s">
        <v>279</v>
      </c>
      <c r="C71" s="17" t="s">
        <v>280</v>
      </c>
      <c r="D71" s="54">
        <v>14</v>
      </c>
      <c r="E71" s="54">
        <v>22</v>
      </c>
      <c r="F71" s="54">
        <v>14</v>
      </c>
      <c r="G71" s="54">
        <v>9</v>
      </c>
      <c r="H71" s="54">
        <v>10</v>
      </c>
      <c r="I71" s="54">
        <v>1</v>
      </c>
      <c r="J71" s="54">
        <v>0</v>
      </c>
      <c r="K71" s="54">
        <v>1</v>
      </c>
      <c r="L71" s="54">
        <v>1</v>
      </c>
      <c r="M71" s="54">
        <v>2</v>
      </c>
      <c r="N71" s="54">
        <v>0</v>
      </c>
      <c r="O71" s="54">
        <v>3</v>
      </c>
      <c r="P71" s="54">
        <v>2</v>
      </c>
      <c r="Q71" s="54">
        <v>2</v>
      </c>
      <c r="R71" s="54">
        <v>1</v>
      </c>
      <c r="S71" s="54">
        <v>3</v>
      </c>
      <c r="T71" s="54">
        <v>1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86</v>
      </c>
      <c r="BG71" s="54">
        <v>86</v>
      </c>
      <c r="BH71" s="54">
        <v>86</v>
      </c>
      <c r="BI71" s="55">
        <f t="shared" si="1"/>
        <v>1</v>
      </c>
      <c r="BJ71" s="33"/>
      <c r="BK71" s="33"/>
    </row>
    <row r="72" spans="1:63" ht="12.75">
      <c r="A72" s="47" t="s">
        <v>61</v>
      </c>
      <c r="B72" s="47" t="s">
        <v>190</v>
      </c>
      <c r="C72" s="17" t="s">
        <v>383</v>
      </c>
      <c r="D72" s="54">
        <v>5</v>
      </c>
      <c r="E72" s="54">
        <v>0</v>
      </c>
      <c r="F72" s="54">
        <v>0</v>
      </c>
      <c r="G72" s="54">
        <v>2</v>
      </c>
      <c r="H72" s="54">
        <v>0</v>
      </c>
      <c r="I72" s="54">
        <v>4</v>
      </c>
      <c r="J72" s="54">
        <v>11</v>
      </c>
      <c r="K72" s="54">
        <v>9</v>
      </c>
      <c r="L72" s="54">
        <v>14</v>
      </c>
      <c r="M72" s="54">
        <v>3</v>
      </c>
      <c r="N72" s="54">
        <v>2</v>
      </c>
      <c r="O72" s="54">
        <v>6</v>
      </c>
      <c r="P72" s="54">
        <v>8</v>
      </c>
      <c r="Q72" s="54">
        <v>8</v>
      </c>
      <c r="R72" s="54">
        <v>31</v>
      </c>
      <c r="S72" s="54">
        <v>15</v>
      </c>
      <c r="T72" s="54">
        <v>2</v>
      </c>
      <c r="U72" s="54">
        <v>5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125</v>
      </c>
      <c r="BG72" s="54">
        <v>125</v>
      </c>
      <c r="BH72" s="54">
        <v>125</v>
      </c>
      <c r="BI72" s="55">
        <f aca="true" t="shared" si="2" ref="BI72:BI103">IF(ISERROR(BH72/BG72),"No ADWT data",(BH72/BG72))</f>
        <v>1</v>
      </c>
      <c r="BJ72" s="33"/>
      <c r="BK72" s="33"/>
    </row>
    <row r="73" spans="1:63" ht="12.75">
      <c r="A73" s="47" t="s">
        <v>86</v>
      </c>
      <c r="B73" s="47" t="s">
        <v>89</v>
      </c>
      <c r="C73" s="17" t="s">
        <v>387</v>
      </c>
      <c r="D73" s="54">
        <v>21</v>
      </c>
      <c r="E73" s="54">
        <v>18</v>
      </c>
      <c r="F73" s="54">
        <v>10</v>
      </c>
      <c r="G73" s="54">
        <v>18</v>
      </c>
      <c r="H73" s="54">
        <v>14</v>
      </c>
      <c r="I73" s="54">
        <v>6</v>
      </c>
      <c r="J73" s="54">
        <v>10</v>
      </c>
      <c r="K73" s="54">
        <v>13</v>
      </c>
      <c r="L73" s="54">
        <v>19</v>
      </c>
      <c r="M73" s="54">
        <v>17</v>
      </c>
      <c r="N73" s="54">
        <v>17</v>
      </c>
      <c r="O73" s="54">
        <v>3</v>
      </c>
      <c r="P73" s="54">
        <v>10</v>
      </c>
      <c r="Q73" s="54">
        <v>3</v>
      </c>
      <c r="R73" s="54">
        <v>3</v>
      </c>
      <c r="S73" s="54">
        <v>5</v>
      </c>
      <c r="T73" s="54">
        <v>6</v>
      </c>
      <c r="U73" s="54">
        <v>1</v>
      </c>
      <c r="V73" s="54">
        <v>2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2</v>
      </c>
      <c r="AD73" s="54">
        <v>1</v>
      </c>
      <c r="AE73" s="54">
        <v>0</v>
      </c>
      <c r="AF73" s="54">
        <v>0</v>
      </c>
      <c r="AG73" s="54">
        <v>0</v>
      </c>
      <c r="AH73" s="54">
        <v>0</v>
      </c>
      <c r="AI73" s="54">
        <v>2</v>
      </c>
      <c r="AJ73" s="54">
        <v>3</v>
      </c>
      <c r="AK73" s="54">
        <v>1</v>
      </c>
      <c r="AL73" s="54">
        <v>7</v>
      </c>
      <c r="AM73" s="54">
        <v>24</v>
      </c>
      <c r="AN73" s="54">
        <v>3</v>
      </c>
      <c r="AO73" s="54">
        <v>1</v>
      </c>
      <c r="AP73" s="54">
        <v>10</v>
      </c>
      <c r="AQ73" s="54">
        <v>4</v>
      </c>
      <c r="AR73" s="54">
        <v>0</v>
      </c>
      <c r="AS73" s="54">
        <v>2</v>
      </c>
      <c r="AT73" s="54">
        <v>3</v>
      </c>
      <c r="AU73" s="54">
        <v>7</v>
      </c>
      <c r="AV73" s="54">
        <v>1</v>
      </c>
      <c r="AW73" s="54">
        <v>1</v>
      </c>
      <c r="AX73" s="54">
        <v>4</v>
      </c>
      <c r="AY73" s="54">
        <v>4</v>
      </c>
      <c r="AZ73" s="54">
        <v>2</v>
      </c>
      <c r="BA73" s="54">
        <v>4</v>
      </c>
      <c r="BB73" s="54">
        <v>9</v>
      </c>
      <c r="BC73" s="54">
        <v>3</v>
      </c>
      <c r="BD73" s="54">
        <v>36</v>
      </c>
      <c r="BE73" s="54">
        <v>0</v>
      </c>
      <c r="BF73" s="54">
        <v>330</v>
      </c>
      <c r="BG73" s="54">
        <v>330</v>
      </c>
      <c r="BH73" s="54">
        <v>194</v>
      </c>
      <c r="BI73" s="55">
        <f t="shared" si="2"/>
        <v>0.5878787878787879</v>
      </c>
      <c r="BJ73" s="33"/>
      <c r="BK73" s="33"/>
    </row>
    <row r="74" spans="1:63" ht="12.75">
      <c r="A74" s="47" t="s">
        <v>80</v>
      </c>
      <c r="B74" s="47" t="s">
        <v>287</v>
      </c>
      <c r="C74" s="17" t="s">
        <v>288</v>
      </c>
      <c r="D74" s="54">
        <v>0</v>
      </c>
      <c r="E74" s="54">
        <v>0</v>
      </c>
      <c r="F74" s="54">
        <v>1</v>
      </c>
      <c r="G74" s="54">
        <v>5</v>
      </c>
      <c r="H74" s="54">
        <v>5</v>
      </c>
      <c r="I74" s="54">
        <v>0</v>
      </c>
      <c r="J74" s="54">
        <v>2</v>
      </c>
      <c r="K74" s="54">
        <v>2</v>
      </c>
      <c r="L74" s="54">
        <v>3</v>
      </c>
      <c r="M74" s="54">
        <v>4</v>
      </c>
      <c r="N74" s="54">
        <v>2</v>
      </c>
      <c r="O74" s="54">
        <v>1</v>
      </c>
      <c r="P74" s="54">
        <v>1</v>
      </c>
      <c r="Q74" s="54">
        <v>2</v>
      </c>
      <c r="R74" s="54">
        <v>1</v>
      </c>
      <c r="S74" s="54">
        <v>1</v>
      </c>
      <c r="T74" s="54">
        <v>1</v>
      </c>
      <c r="U74" s="54">
        <v>2</v>
      </c>
      <c r="V74" s="54">
        <v>0</v>
      </c>
      <c r="W74" s="54">
        <v>0</v>
      </c>
      <c r="X74" s="54">
        <v>1</v>
      </c>
      <c r="Y74" s="54">
        <v>0</v>
      </c>
      <c r="Z74" s="54">
        <v>0</v>
      </c>
      <c r="AA74" s="54">
        <v>0</v>
      </c>
      <c r="AB74" s="54">
        <v>1</v>
      </c>
      <c r="AC74" s="54">
        <v>1</v>
      </c>
      <c r="AD74" s="54">
        <v>0</v>
      </c>
      <c r="AE74" s="54">
        <v>1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1</v>
      </c>
      <c r="AZ74" s="54">
        <v>1</v>
      </c>
      <c r="BA74" s="54">
        <v>0</v>
      </c>
      <c r="BB74" s="54">
        <v>0</v>
      </c>
      <c r="BC74" s="54">
        <v>0</v>
      </c>
      <c r="BD74" s="54">
        <v>1</v>
      </c>
      <c r="BE74" s="54">
        <v>0</v>
      </c>
      <c r="BF74" s="54">
        <v>40</v>
      </c>
      <c r="BG74" s="54">
        <v>40</v>
      </c>
      <c r="BH74" s="54">
        <v>33</v>
      </c>
      <c r="BI74" s="55">
        <f t="shared" si="2"/>
        <v>0.825</v>
      </c>
      <c r="BJ74" s="33"/>
      <c r="BK74" s="33"/>
    </row>
    <row r="75" spans="1:63" ht="12.75">
      <c r="A75" s="47" t="s">
        <v>80</v>
      </c>
      <c r="B75" s="47" t="s">
        <v>291</v>
      </c>
      <c r="C75" s="17" t="s">
        <v>292</v>
      </c>
      <c r="D75" s="54">
        <v>3</v>
      </c>
      <c r="E75" s="54">
        <v>2</v>
      </c>
      <c r="F75" s="54">
        <v>4</v>
      </c>
      <c r="G75" s="54">
        <v>2</v>
      </c>
      <c r="H75" s="54">
        <v>2</v>
      </c>
      <c r="I75" s="54">
        <v>2</v>
      </c>
      <c r="J75" s="54">
        <v>3</v>
      </c>
      <c r="K75" s="54">
        <v>3</v>
      </c>
      <c r="L75" s="54">
        <v>4</v>
      </c>
      <c r="M75" s="54">
        <v>0</v>
      </c>
      <c r="N75" s="54">
        <v>1</v>
      </c>
      <c r="O75" s="54">
        <v>3</v>
      </c>
      <c r="P75" s="54">
        <v>4</v>
      </c>
      <c r="Q75" s="54">
        <v>0</v>
      </c>
      <c r="R75" s="54">
        <v>0</v>
      </c>
      <c r="S75" s="54">
        <v>1</v>
      </c>
      <c r="T75" s="54">
        <v>0</v>
      </c>
      <c r="U75" s="54">
        <v>0</v>
      </c>
      <c r="V75" s="54">
        <v>0</v>
      </c>
      <c r="W75" s="54">
        <v>1</v>
      </c>
      <c r="X75" s="54">
        <v>3</v>
      </c>
      <c r="Y75" s="54">
        <v>1</v>
      </c>
      <c r="Z75" s="54">
        <v>0</v>
      </c>
      <c r="AA75" s="54">
        <v>1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40</v>
      </c>
      <c r="BG75" s="54">
        <v>40</v>
      </c>
      <c r="BH75" s="54">
        <v>34</v>
      </c>
      <c r="BI75" s="55">
        <f t="shared" si="2"/>
        <v>0.85</v>
      </c>
      <c r="BJ75" s="33"/>
      <c r="BK75" s="33"/>
    </row>
    <row r="76" spans="1:63" ht="12.75">
      <c r="A76" s="47" t="s">
        <v>80</v>
      </c>
      <c r="B76" s="47" t="s">
        <v>255</v>
      </c>
      <c r="C76" s="17" t="s">
        <v>256</v>
      </c>
      <c r="D76" s="54">
        <v>15</v>
      </c>
      <c r="E76" s="54">
        <v>6</v>
      </c>
      <c r="F76" s="54">
        <v>11</v>
      </c>
      <c r="G76" s="54">
        <v>15</v>
      </c>
      <c r="H76" s="54">
        <v>19</v>
      </c>
      <c r="I76" s="54">
        <v>12</v>
      </c>
      <c r="J76" s="54">
        <v>6</v>
      </c>
      <c r="K76" s="54">
        <v>2</v>
      </c>
      <c r="L76" s="54">
        <v>4</v>
      </c>
      <c r="M76" s="54">
        <v>1</v>
      </c>
      <c r="N76" s="54">
        <v>0</v>
      </c>
      <c r="O76" s="54">
        <v>0</v>
      </c>
      <c r="P76" s="54">
        <v>0</v>
      </c>
      <c r="Q76" s="54">
        <v>1</v>
      </c>
      <c r="R76" s="54">
        <v>0</v>
      </c>
      <c r="S76" s="54">
        <v>0</v>
      </c>
      <c r="T76" s="54">
        <v>0</v>
      </c>
      <c r="U76" s="54">
        <v>1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1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1</v>
      </c>
      <c r="BE76" s="54">
        <v>1</v>
      </c>
      <c r="BF76" s="54">
        <v>96</v>
      </c>
      <c r="BG76" s="54">
        <v>95</v>
      </c>
      <c r="BH76" s="54">
        <v>93</v>
      </c>
      <c r="BI76" s="55">
        <f t="shared" si="2"/>
        <v>0.9789473684210527</v>
      </c>
      <c r="BJ76" s="33"/>
      <c r="BK76" s="33"/>
    </row>
    <row r="77" spans="1:63" ht="12.75">
      <c r="A77" s="47" t="s">
        <v>61</v>
      </c>
      <c r="B77" s="47" t="s">
        <v>178</v>
      </c>
      <c r="C77" s="17" t="s">
        <v>179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1</v>
      </c>
      <c r="K77" s="54">
        <v>0</v>
      </c>
      <c r="L77" s="54">
        <v>0</v>
      </c>
      <c r="M77" s="54">
        <v>1</v>
      </c>
      <c r="N77" s="54">
        <v>0</v>
      </c>
      <c r="O77" s="54">
        <v>1</v>
      </c>
      <c r="P77" s="54">
        <v>0</v>
      </c>
      <c r="Q77" s="54">
        <v>3</v>
      </c>
      <c r="R77" s="54">
        <v>3</v>
      </c>
      <c r="S77" s="54">
        <v>6</v>
      </c>
      <c r="T77" s="54">
        <v>8</v>
      </c>
      <c r="U77" s="54">
        <v>6</v>
      </c>
      <c r="V77" s="54">
        <v>1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30</v>
      </c>
      <c r="BG77" s="54">
        <v>30</v>
      </c>
      <c r="BH77" s="54">
        <v>29</v>
      </c>
      <c r="BI77" s="55">
        <f t="shared" si="2"/>
        <v>0.9666666666666667</v>
      </c>
      <c r="BJ77" s="33"/>
      <c r="BK77" s="33"/>
    </row>
    <row r="78" spans="1:63" ht="12.75">
      <c r="A78" s="47" t="s">
        <v>60</v>
      </c>
      <c r="B78" s="47" t="s">
        <v>137</v>
      </c>
      <c r="C78" s="17" t="s">
        <v>138</v>
      </c>
      <c r="D78" s="54">
        <v>2</v>
      </c>
      <c r="E78" s="54">
        <v>4</v>
      </c>
      <c r="F78" s="54">
        <v>11</v>
      </c>
      <c r="G78" s="54">
        <v>19</v>
      </c>
      <c r="H78" s="54">
        <v>17</v>
      </c>
      <c r="I78" s="54">
        <v>10</v>
      </c>
      <c r="J78" s="54">
        <v>2</v>
      </c>
      <c r="K78" s="54">
        <v>2</v>
      </c>
      <c r="L78" s="54">
        <v>2</v>
      </c>
      <c r="M78" s="54">
        <v>1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1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71</v>
      </c>
      <c r="BG78" s="54">
        <v>71</v>
      </c>
      <c r="BH78" s="54">
        <v>70</v>
      </c>
      <c r="BI78" s="55">
        <f t="shared" si="2"/>
        <v>0.9859154929577465</v>
      </c>
      <c r="BJ78" s="33"/>
      <c r="BK78" s="33"/>
    </row>
    <row r="79" spans="1:63" ht="12.75">
      <c r="A79" s="47" t="s">
        <v>80</v>
      </c>
      <c r="B79" s="47" t="s">
        <v>295</v>
      </c>
      <c r="C79" s="17" t="s">
        <v>296</v>
      </c>
      <c r="D79" s="54">
        <v>2</v>
      </c>
      <c r="E79" s="54">
        <v>3</v>
      </c>
      <c r="F79" s="54">
        <v>5</v>
      </c>
      <c r="G79" s="54">
        <v>2</v>
      </c>
      <c r="H79" s="54">
        <v>8</v>
      </c>
      <c r="I79" s="54">
        <v>2</v>
      </c>
      <c r="J79" s="54">
        <v>6</v>
      </c>
      <c r="K79" s="54">
        <v>7</v>
      </c>
      <c r="L79" s="54">
        <v>0</v>
      </c>
      <c r="M79" s="54">
        <v>1</v>
      </c>
      <c r="N79" s="54">
        <v>1</v>
      </c>
      <c r="O79" s="54">
        <v>1</v>
      </c>
      <c r="P79" s="54">
        <v>1</v>
      </c>
      <c r="Q79" s="54">
        <v>0</v>
      </c>
      <c r="R79" s="54">
        <v>0</v>
      </c>
      <c r="S79" s="54">
        <v>1</v>
      </c>
      <c r="T79" s="54">
        <v>0</v>
      </c>
      <c r="U79" s="54">
        <v>1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41</v>
      </c>
      <c r="BG79" s="54">
        <v>41</v>
      </c>
      <c r="BH79" s="54">
        <v>41</v>
      </c>
      <c r="BI79" s="55">
        <f t="shared" si="2"/>
        <v>1</v>
      </c>
      <c r="BJ79" s="33"/>
      <c r="BK79" s="33"/>
    </row>
    <row r="80" spans="1:63" ht="12.75">
      <c r="A80" s="47" t="s">
        <v>61</v>
      </c>
      <c r="B80" s="47" t="s">
        <v>176</v>
      </c>
      <c r="C80" s="17" t="s">
        <v>177</v>
      </c>
      <c r="D80" s="54">
        <v>8</v>
      </c>
      <c r="E80" s="54">
        <v>3</v>
      </c>
      <c r="F80" s="54">
        <v>4</v>
      </c>
      <c r="G80" s="54">
        <v>17</v>
      </c>
      <c r="H80" s="54">
        <v>11</v>
      </c>
      <c r="I80" s="54">
        <v>14</v>
      </c>
      <c r="J80" s="54">
        <v>14</v>
      </c>
      <c r="K80" s="54">
        <v>20</v>
      </c>
      <c r="L80" s="54">
        <v>19</v>
      </c>
      <c r="M80" s="54">
        <v>21</v>
      </c>
      <c r="N80" s="54">
        <v>26</v>
      </c>
      <c r="O80" s="54">
        <v>30</v>
      </c>
      <c r="P80" s="54">
        <v>53</v>
      </c>
      <c r="Q80" s="54">
        <v>49</v>
      </c>
      <c r="R80" s="54">
        <v>32</v>
      </c>
      <c r="S80" s="54">
        <v>19</v>
      </c>
      <c r="T80" s="54">
        <v>7</v>
      </c>
      <c r="U80" s="54">
        <v>7</v>
      </c>
      <c r="V80" s="54">
        <v>3</v>
      </c>
      <c r="W80" s="54">
        <v>4</v>
      </c>
      <c r="X80" s="54">
        <v>6</v>
      </c>
      <c r="Y80" s="54">
        <v>1</v>
      </c>
      <c r="Z80" s="54">
        <v>3</v>
      </c>
      <c r="AA80" s="54">
        <v>0</v>
      </c>
      <c r="AB80" s="54">
        <v>2</v>
      </c>
      <c r="AC80" s="54">
        <v>4</v>
      </c>
      <c r="AD80" s="54">
        <v>1</v>
      </c>
      <c r="AE80" s="54">
        <v>1</v>
      </c>
      <c r="AF80" s="54">
        <v>0</v>
      </c>
      <c r="AG80" s="54">
        <v>0</v>
      </c>
      <c r="AH80" s="54">
        <v>0</v>
      </c>
      <c r="AI80" s="54">
        <v>0</v>
      </c>
      <c r="AJ80" s="54">
        <v>1</v>
      </c>
      <c r="AK80" s="54">
        <v>0</v>
      </c>
      <c r="AL80" s="54">
        <v>0</v>
      </c>
      <c r="AM80" s="54">
        <v>0</v>
      </c>
      <c r="AN80" s="54">
        <v>1</v>
      </c>
      <c r="AO80" s="54">
        <v>0</v>
      </c>
      <c r="AP80" s="54">
        <v>1</v>
      </c>
      <c r="AQ80" s="54">
        <v>0</v>
      </c>
      <c r="AR80" s="54">
        <v>0</v>
      </c>
      <c r="AS80" s="54">
        <v>0</v>
      </c>
      <c r="AT80" s="54">
        <v>1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8</v>
      </c>
      <c r="BE80" s="54">
        <v>8</v>
      </c>
      <c r="BF80" s="54">
        <v>399</v>
      </c>
      <c r="BG80" s="54">
        <v>391</v>
      </c>
      <c r="BH80" s="54">
        <v>354</v>
      </c>
      <c r="BI80" s="55">
        <f t="shared" si="2"/>
        <v>0.9053708439897699</v>
      </c>
      <c r="BJ80" s="33"/>
      <c r="BK80" s="33"/>
    </row>
    <row r="81" spans="1:63" ht="12.75">
      <c r="A81" s="47" t="s">
        <v>62</v>
      </c>
      <c r="B81" s="47" t="s">
        <v>199</v>
      </c>
      <c r="C81" s="17" t="s">
        <v>200</v>
      </c>
      <c r="D81" s="54">
        <v>0</v>
      </c>
      <c r="E81" s="54">
        <v>6</v>
      </c>
      <c r="F81" s="54">
        <v>5</v>
      </c>
      <c r="G81" s="54">
        <v>7</v>
      </c>
      <c r="H81" s="54">
        <v>15</v>
      </c>
      <c r="I81" s="54">
        <v>10</v>
      </c>
      <c r="J81" s="54">
        <v>1</v>
      </c>
      <c r="K81" s="54">
        <v>2</v>
      </c>
      <c r="L81" s="54">
        <v>2</v>
      </c>
      <c r="M81" s="54">
        <v>2</v>
      </c>
      <c r="N81" s="54">
        <v>1</v>
      </c>
      <c r="O81" s="54">
        <v>2</v>
      </c>
      <c r="P81" s="54">
        <v>0</v>
      </c>
      <c r="Q81" s="54">
        <v>4</v>
      </c>
      <c r="R81" s="54">
        <v>4</v>
      </c>
      <c r="S81" s="54">
        <v>12</v>
      </c>
      <c r="T81" s="54">
        <v>14</v>
      </c>
      <c r="U81" s="54">
        <v>8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95</v>
      </c>
      <c r="BG81" s="54">
        <v>95</v>
      </c>
      <c r="BH81" s="54">
        <v>95</v>
      </c>
      <c r="BI81" s="55">
        <f t="shared" si="2"/>
        <v>1</v>
      </c>
      <c r="BJ81" s="33"/>
      <c r="BK81" s="33"/>
    </row>
    <row r="82" spans="1:63" ht="12.75">
      <c r="A82" s="47" t="s">
        <v>62</v>
      </c>
      <c r="B82" s="47" t="s">
        <v>66</v>
      </c>
      <c r="C82" s="17" t="s">
        <v>67</v>
      </c>
      <c r="D82" s="54">
        <v>8.069</v>
      </c>
      <c r="E82" s="54">
        <v>10.023</v>
      </c>
      <c r="F82" s="54">
        <v>33.138</v>
      </c>
      <c r="G82" s="54">
        <v>22.207</v>
      </c>
      <c r="H82" s="54">
        <v>43.552</v>
      </c>
      <c r="I82" s="54">
        <v>19.253</v>
      </c>
      <c r="J82" s="54">
        <v>10.023</v>
      </c>
      <c r="K82" s="54">
        <v>7</v>
      </c>
      <c r="L82" s="54">
        <v>7</v>
      </c>
      <c r="M82" s="54">
        <v>10.046000000000001</v>
      </c>
      <c r="N82" s="54">
        <v>9.023</v>
      </c>
      <c r="O82" s="54">
        <v>13.115</v>
      </c>
      <c r="P82" s="54">
        <v>8.092</v>
      </c>
      <c r="Q82" s="54">
        <v>10.046000000000001</v>
      </c>
      <c r="R82" s="54">
        <v>16.207</v>
      </c>
      <c r="S82" s="54">
        <v>20.012</v>
      </c>
      <c r="T82" s="54">
        <v>15.035</v>
      </c>
      <c r="U82" s="54">
        <v>24.46</v>
      </c>
      <c r="V82" s="54">
        <v>0.023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286.324</v>
      </c>
      <c r="BG82" s="54">
        <v>286.324</v>
      </c>
      <c r="BH82" s="54">
        <v>286.301</v>
      </c>
      <c r="BI82" s="55">
        <f t="shared" si="2"/>
        <v>0.9999196714211871</v>
      </c>
      <c r="BJ82" s="33"/>
      <c r="BK82" s="33"/>
    </row>
    <row r="83" spans="1:63" ht="12.75">
      <c r="A83" s="47" t="s">
        <v>80</v>
      </c>
      <c r="B83" s="47" t="s">
        <v>299</v>
      </c>
      <c r="C83" s="17" t="s">
        <v>300</v>
      </c>
      <c r="D83" s="54">
        <v>0</v>
      </c>
      <c r="E83" s="54">
        <v>4</v>
      </c>
      <c r="F83" s="54">
        <v>1</v>
      </c>
      <c r="G83" s="54">
        <v>5</v>
      </c>
      <c r="H83" s="54">
        <v>7</v>
      </c>
      <c r="I83" s="54">
        <v>9</v>
      </c>
      <c r="J83" s="54">
        <v>9</v>
      </c>
      <c r="K83" s="54">
        <v>40</v>
      </c>
      <c r="L83" s="54">
        <v>43</v>
      </c>
      <c r="M83" s="54">
        <v>11</v>
      </c>
      <c r="N83" s="54">
        <v>5</v>
      </c>
      <c r="O83" s="54">
        <v>8</v>
      </c>
      <c r="P83" s="54">
        <v>11</v>
      </c>
      <c r="Q83" s="54">
        <v>1</v>
      </c>
      <c r="R83" s="54">
        <v>3</v>
      </c>
      <c r="S83" s="54">
        <v>2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0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159</v>
      </c>
      <c r="BG83" s="54">
        <v>159</v>
      </c>
      <c r="BH83" s="54">
        <v>159</v>
      </c>
      <c r="BI83" s="55">
        <f t="shared" si="2"/>
        <v>1</v>
      </c>
      <c r="BJ83" s="33"/>
      <c r="BK83" s="33"/>
    </row>
    <row r="84" spans="1:63" ht="12.75">
      <c r="A84" s="47" t="s">
        <v>62</v>
      </c>
      <c r="B84" s="47" t="s">
        <v>198</v>
      </c>
      <c r="C84" s="17" t="s">
        <v>379</v>
      </c>
      <c r="D84" s="54">
        <v>3.822</v>
      </c>
      <c r="E84" s="54">
        <v>5.274</v>
      </c>
      <c r="F84" s="54">
        <v>10.644</v>
      </c>
      <c r="G84" s="54">
        <v>9.466000000000001</v>
      </c>
      <c r="H84" s="54">
        <v>33.576</v>
      </c>
      <c r="I84" s="54">
        <v>76.01400000000001</v>
      </c>
      <c r="J84" s="54">
        <v>13.274000000000001</v>
      </c>
      <c r="K84" s="54">
        <v>7</v>
      </c>
      <c r="L84" s="54">
        <v>7</v>
      </c>
      <c r="M84" s="54">
        <v>8.548</v>
      </c>
      <c r="N84" s="54">
        <v>7.274</v>
      </c>
      <c r="O84" s="54">
        <v>6.37</v>
      </c>
      <c r="P84" s="54">
        <v>11.096</v>
      </c>
      <c r="Q84" s="54">
        <v>4.548</v>
      </c>
      <c r="R84" s="54">
        <v>7.466</v>
      </c>
      <c r="S84" s="54">
        <v>19.056</v>
      </c>
      <c r="T84" s="54">
        <v>33.33</v>
      </c>
      <c r="U84" s="54">
        <v>111.48</v>
      </c>
      <c r="V84" s="54">
        <v>8.274000000000001</v>
      </c>
      <c r="W84" s="54">
        <v>8</v>
      </c>
      <c r="X84" s="54">
        <v>2</v>
      </c>
      <c r="Y84" s="54">
        <v>1</v>
      </c>
      <c r="Z84" s="54">
        <v>1</v>
      </c>
      <c r="AA84" s="54">
        <v>0</v>
      </c>
      <c r="AB84" s="54">
        <v>1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0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396.512</v>
      </c>
      <c r="BG84" s="54">
        <v>396.512</v>
      </c>
      <c r="BH84" s="54">
        <v>375.238</v>
      </c>
      <c r="BI84" s="55">
        <f t="shared" si="2"/>
        <v>0.9463471471229118</v>
      </c>
      <c r="BJ84" s="33"/>
      <c r="BK84" s="33"/>
    </row>
    <row r="85" spans="1:63" ht="12.75">
      <c r="A85" s="47" t="s">
        <v>60</v>
      </c>
      <c r="B85" s="47" t="s">
        <v>154</v>
      </c>
      <c r="C85" s="17" t="s">
        <v>155</v>
      </c>
      <c r="D85" s="54">
        <v>2</v>
      </c>
      <c r="E85" s="54">
        <v>6</v>
      </c>
      <c r="F85" s="54">
        <v>16</v>
      </c>
      <c r="G85" s="54">
        <v>31</v>
      </c>
      <c r="H85" s="54">
        <v>44</v>
      </c>
      <c r="I85" s="54">
        <v>17</v>
      </c>
      <c r="J85" s="54">
        <v>13</v>
      </c>
      <c r="K85" s="54">
        <v>7</v>
      </c>
      <c r="L85" s="54">
        <v>5</v>
      </c>
      <c r="M85" s="54">
        <v>4</v>
      </c>
      <c r="N85" s="54">
        <v>1</v>
      </c>
      <c r="O85" s="54">
        <v>2</v>
      </c>
      <c r="P85" s="54">
        <v>2</v>
      </c>
      <c r="Q85" s="54">
        <v>1</v>
      </c>
      <c r="R85" s="54">
        <v>1</v>
      </c>
      <c r="S85" s="54">
        <v>0</v>
      </c>
      <c r="T85" s="54">
        <v>1</v>
      </c>
      <c r="U85" s="54">
        <v>0</v>
      </c>
      <c r="V85" s="54">
        <v>1</v>
      </c>
      <c r="W85" s="54">
        <v>0</v>
      </c>
      <c r="X85" s="54">
        <v>0</v>
      </c>
      <c r="Y85" s="54">
        <v>1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155</v>
      </c>
      <c r="BG85" s="54">
        <v>155</v>
      </c>
      <c r="BH85" s="54">
        <v>153</v>
      </c>
      <c r="BI85" s="55">
        <f t="shared" si="2"/>
        <v>0.9870967741935484</v>
      </c>
      <c r="BJ85" s="33"/>
      <c r="BK85" s="33"/>
    </row>
    <row r="86" spans="1:63" ht="12.75">
      <c r="A86" s="47" t="s">
        <v>79</v>
      </c>
      <c r="B86" s="47" t="s">
        <v>225</v>
      </c>
      <c r="C86" s="17" t="s">
        <v>226</v>
      </c>
      <c r="D86" s="54">
        <v>19</v>
      </c>
      <c r="E86" s="54">
        <v>7</v>
      </c>
      <c r="F86" s="54">
        <v>6</v>
      </c>
      <c r="G86" s="54">
        <v>6</v>
      </c>
      <c r="H86" s="54">
        <v>7</v>
      </c>
      <c r="I86" s="54">
        <v>11</v>
      </c>
      <c r="J86" s="54">
        <v>9</v>
      </c>
      <c r="K86" s="54">
        <v>2</v>
      </c>
      <c r="L86" s="54">
        <v>6</v>
      </c>
      <c r="M86" s="54">
        <v>3</v>
      </c>
      <c r="N86" s="54">
        <v>7</v>
      </c>
      <c r="O86" s="54">
        <v>2</v>
      </c>
      <c r="P86" s="54">
        <v>4</v>
      </c>
      <c r="Q86" s="54">
        <v>4</v>
      </c>
      <c r="R86" s="54">
        <v>4</v>
      </c>
      <c r="S86" s="54">
        <v>3</v>
      </c>
      <c r="T86" s="54">
        <v>0</v>
      </c>
      <c r="U86" s="54">
        <v>0</v>
      </c>
      <c r="V86" s="54">
        <v>1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2</v>
      </c>
      <c r="AC86" s="54">
        <v>0</v>
      </c>
      <c r="AD86" s="54">
        <v>0</v>
      </c>
      <c r="AE86" s="54">
        <v>1</v>
      </c>
      <c r="AF86" s="54">
        <v>0</v>
      </c>
      <c r="AG86" s="54">
        <v>1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1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106</v>
      </c>
      <c r="BG86" s="54">
        <v>106</v>
      </c>
      <c r="BH86" s="54">
        <v>100</v>
      </c>
      <c r="BI86" s="55">
        <f t="shared" si="2"/>
        <v>0.9433962264150944</v>
      </c>
      <c r="BJ86" s="33"/>
      <c r="BK86" s="33"/>
    </row>
    <row r="87" spans="1:63" ht="12.75">
      <c r="A87" s="47" t="s">
        <v>60</v>
      </c>
      <c r="B87" s="47" t="s">
        <v>166</v>
      </c>
      <c r="C87" s="17" t="s">
        <v>167</v>
      </c>
      <c r="D87" s="54">
        <v>42</v>
      </c>
      <c r="E87" s="54">
        <v>25</v>
      </c>
      <c r="F87" s="54">
        <v>31</v>
      </c>
      <c r="G87" s="54">
        <v>27</v>
      </c>
      <c r="H87" s="54">
        <v>29</v>
      </c>
      <c r="I87" s="54">
        <v>21</v>
      </c>
      <c r="J87" s="54">
        <v>10</v>
      </c>
      <c r="K87" s="54">
        <v>9</v>
      </c>
      <c r="L87" s="54">
        <v>12</v>
      </c>
      <c r="M87" s="54">
        <v>3</v>
      </c>
      <c r="N87" s="54">
        <v>7</v>
      </c>
      <c r="O87" s="54">
        <v>2</v>
      </c>
      <c r="P87" s="54">
        <v>5</v>
      </c>
      <c r="Q87" s="54">
        <v>8</v>
      </c>
      <c r="R87" s="54">
        <v>4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235</v>
      </c>
      <c r="BG87" s="54">
        <v>235</v>
      </c>
      <c r="BH87" s="54">
        <v>235</v>
      </c>
      <c r="BI87" s="55">
        <f t="shared" si="2"/>
        <v>1</v>
      </c>
      <c r="BJ87" s="33"/>
      <c r="BK87" s="33"/>
    </row>
    <row r="88" spans="1:63" ht="12.75">
      <c r="A88" s="47" t="s">
        <v>83</v>
      </c>
      <c r="B88" s="47" t="s">
        <v>312</v>
      </c>
      <c r="C88" s="17" t="s">
        <v>313</v>
      </c>
      <c r="D88" s="54">
        <v>6</v>
      </c>
      <c r="E88" s="54">
        <v>27</v>
      </c>
      <c r="F88" s="54">
        <v>37</v>
      </c>
      <c r="G88" s="54">
        <v>18</v>
      </c>
      <c r="H88" s="54">
        <v>8</v>
      </c>
      <c r="I88" s="54">
        <v>2</v>
      </c>
      <c r="J88" s="54">
        <v>1</v>
      </c>
      <c r="K88" s="54">
        <v>5</v>
      </c>
      <c r="L88" s="54">
        <v>5</v>
      </c>
      <c r="M88" s="54">
        <v>6</v>
      </c>
      <c r="N88" s="54">
        <v>5</v>
      </c>
      <c r="O88" s="54">
        <v>0</v>
      </c>
      <c r="P88" s="54">
        <v>3</v>
      </c>
      <c r="Q88" s="54">
        <v>0</v>
      </c>
      <c r="R88" s="54">
        <v>0</v>
      </c>
      <c r="S88" s="54">
        <v>0</v>
      </c>
      <c r="T88" s="54">
        <v>1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124</v>
      </c>
      <c r="BG88" s="54">
        <v>124</v>
      </c>
      <c r="BH88" s="54">
        <v>124</v>
      </c>
      <c r="BI88" s="55">
        <f t="shared" si="2"/>
        <v>1</v>
      </c>
      <c r="BJ88" s="33"/>
      <c r="BK88" s="33"/>
    </row>
    <row r="89" spans="1:63" ht="12.75">
      <c r="A89" s="47" t="s">
        <v>79</v>
      </c>
      <c r="B89" s="47" t="s">
        <v>249</v>
      </c>
      <c r="C89" s="17" t="s">
        <v>250</v>
      </c>
      <c r="D89" s="54">
        <v>13</v>
      </c>
      <c r="E89" s="54">
        <v>14</v>
      </c>
      <c r="F89" s="54">
        <v>25</v>
      </c>
      <c r="G89" s="54">
        <v>40</v>
      </c>
      <c r="H89" s="54">
        <v>93</v>
      </c>
      <c r="I89" s="54">
        <v>100</v>
      </c>
      <c r="J89" s="54">
        <v>31</v>
      </c>
      <c r="K89" s="54">
        <v>13</v>
      </c>
      <c r="L89" s="54">
        <v>17</v>
      </c>
      <c r="M89" s="54">
        <v>18</v>
      </c>
      <c r="N89" s="54">
        <v>19</v>
      </c>
      <c r="O89" s="54">
        <v>32</v>
      </c>
      <c r="P89" s="54">
        <v>13</v>
      </c>
      <c r="Q89" s="54">
        <v>7</v>
      </c>
      <c r="R89" s="54">
        <v>7</v>
      </c>
      <c r="S89" s="54">
        <v>3</v>
      </c>
      <c r="T89" s="54">
        <v>9</v>
      </c>
      <c r="U89" s="54">
        <v>2</v>
      </c>
      <c r="V89" s="54">
        <v>0</v>
      </c>
      <c r="W89" s="54">
        <v>2</v>
      </c>
      <c r="X89" s="54">
        <v>0</v>
      </c>
      <c r="Y89" s="54">
        <v>0</v>
      </c>
      <c r="Z89" s="54">
        <v>1</v>
      </c>
      <c r="AA89" s="54">
        <v>0</v>
      </c>
      <c r="AB89" s="54">
        <v>0</v>
      </c>
      <c r="AC89" s="54">
        <v>0</v>
      </c>
      <c r="AD89" s="54">
        <v>1</v>
      </c>
      <c r="AE89" s="54">
        <v>0</v>
      </c>
      <c r="AF89" s="54">
        <v>1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1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0</v>
      </c>
      <c r="BE89" s="54">
        <v>0</v>
      </c>
      <c r="BF89" s="54">
        <v>462</v>
      </c>
      <c r="BG89" s="54">
        <v>462</v>
      </c>
      <c r="BH89" s="54">
        <v>456</v>
      </c>
      <c r="BI89" s="55">
        <f t="shared" si="2"/>
        <v>0.987012987012987</v>
      </c>
      <c r="BJ89" s="33"/>
      <c r="BK89" s="33"/>
    </row>
    <row r="90" spans="1:63" ht="12.75">
      <c r="A90" s="47" t="s">
        <v>58</v>
      </c>
      <c r="B90" s="47" t="s">
        <v>116</v>
      </c>
      <c r="C90" s="17" t="s">
        <v>117</v>
      </c>
      <c r="D90" s="54">
        <v>3</v>
      </c>
      <c r="E90" s="54">
        <v>3</v>
      </c>
      <c r="F90" s="54">
        <v>2</v>
      </c>
      <c r="G90" s="54">
        <v>4</v>
      </c>
      <c r="H90" s="54">
        <v>10</v>
      </c>
      <c r="I90" s="54">
        <v>1</v>
      </c>
      <c r="J90" s="54">
        <v>3</v>
      </c>
      <c r="K90" s="54">
        <v>1</v>
      </c>
      <c r="L90" s="54">
        <v>5</v>
      </c>
      <c r="M90" s="54">
        <v>2</v>
      </c>
      <c r="N90" s="54">
        <v>6</v>
      </c>
      <c r="O90" s="54">
        <v>3</v>
      </c>
      <c r="P90" s="54">
        <v>1</v>
      </c>
      <c r="Q90" s="54">
        <v>0</v>
      </c>
      <c r="R90" s="54">
        <v>3</v>
      </c>
      <c r="S90" s="54">
        <v>2</v>
      </c>
      <c r="T90" s="54">
        <v>5</v>
      </c>
      <c r="U90" s="54">
        <v>2</v>
      </c>
      <c r="V90" s="54">
        <v>4</v>
      </c>
      <c r="W90" s="54">
        <v>2</v>
      </c>
      <c r="X90" s="54">
        <v>3</v>
      </c>
      <c r="Y90" s="54">
        <v>3</v>
      </c>
      <c r="Z90" s="54">
        <v>2</v>
      </c>
      <c r="AA90" s="54">
        <v>0</v>
      </c>
      <c r="AB90" s="54">
        <v>3</v>
      </c>
      <c r="AC90" s="54">
        <v>2</v>
      </c>
      <c r="AD90" s="54">
        <v>0</v>
      </c>
      <c r="AE90" s="54">
        <v>1</v>
      </c>
      <c r="AF90" s="54">
        <v>0</v>
      </c>
      <c r="AG90" s="54">
        <v>2</v>
      </c>
      <c r="AH90" s="54">
        <v>0</v>
      </c>
      <c r="AI90" s="54">
        <v>0</v>
      </c>
      <c r="AJ90" s="54">
        <v>1</v>
      </c>
      <c r="AK90" s="54">
        <v>1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1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1</v>
      </c>
      <c r="BE90" s="54">
        <v>104</v>
      </c>
      <c r="BF90" s="54">
        <v>186</v>
      </c>
      <c r="BG90" s="54">
        <v>82</v>
      </c>
      <c r="BH90" s="54">
        <v>56</v>
      </c>
      <c r="BI90" s="55">
        <f t="shared" si="2"/>
        <v>0.6829268292682927</v>
      </c>
      <c r="BJ90" s="33"/>
      <c r="BK90" s="33"/>
    </row>
    <row r="91" spans="1:63" ht="12.75">
      <c r="A91" s="47" t="s">
        <v>86</v>
      </c>
      <c r="B91" s="47" t="s">
        <v>326</v>
      </c>
      <c r="C91" s="17" t="s">
        <v>327</v>
      </c>
      <c r="D91" s="54">
        <v>2</v>
      </c>
      <c r="E91" s="54">
        <v>1</v>
      </c>
      <c r="F91" s="54">
        <v>3</v>
      </c>
      <c r="G91" s="54">
        <v>15</v>
      </c>
      <c r="H91" s="54">
        <v>19</v>
      </c>
      <c r="I91" s="54">
        <v>16</v>
      </c>
      <c r="J91" s="54">
        <v>10</v>
      </c>
      <c r="K91" s="54">
        <v>12</v>
      </c>
      <c r="L91" s="54">
        <v>14</v>
      </c>
      <c r="M91" s="54">
        <v>11</v>
      </c>
      <c r="N91" s="54">
        <v>8</v>
      </c>
      <c r="O91" s="54">
        <v>3</v>
      </c>
      <c r="P91" s="54">
        <v>6</v>
      </c>
      <c r="Q91" s="54">
        <v>4</v>
      </c>
      <c r="R91" s="54">
        <v>6</v>
      </c>
      <c r="S91" s="54">
        <v>7</v>
      </c>
      <c r="T91" s="54">
        <v>0</v>
      </c>
      <c r="U91" s="54">
        <v>2</v>
      </c>
      <c r="V91" s="54">
        <v>1</v>
      </c>
      <c r="W91" s="54">
        <v>0</v>
      </c>
      <c r="X91" s="54">
        <v>1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1</v>
      </c>
      <c r="AI91" s="54">
        <v>0</v>
      </c>
      <c r="AJ91" s="54">
        <v>1</v>
      </c>
      <c r="AK91" s="54">
        <v>0</v>
      </c>
      <c r="AL91" s="54">
        <v>0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143</v>
      </c>
      <c r="BG91" s="54">
        <v>143</v>
      </c>
      <c r="BH91" s="54">
        <v>139</v>
      </c>
      <c r="BI91" s="55">
        <f t="shared" si="2"/>
        <v>0.972027972027972</v>
      </c>
      <c r="BJ91" s="33"/>
      <c r="BK91" s="33"/>
    </row>
    <row r="92" spans="1:63" ht="12.75">
      <c r="A92" s="47" t="s">
        <v>58</v>
      </c>
      <c r="B92" s="47" t="s">
        <v>102</v>
      </c>
      <c r="C92" s="17" t="s">
        <v>103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1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182</v>
      </c>
      <c r="BF92" s="54">
        <v>183</v>
      </c>
      <c r="BG92" s="54">
        <v>1</v>
      </c>
      <c r="BH92" s="54">
        <v>0</v>
      </c>
      <c r="BI92" s="55">
        <f t="shared" si="2"/>
        <v>0</v>
      </c>
      <c r="BJ92" s="33"/>
      <c r="BK92" s="33"/>
    </row>
    <row r="93" spans="1:63" ht="12.75">
      <c r="A93" s="47" t="s">
        <v>80</v>
      </c>
      <c r="B93" s="47" t="s">
        <v>271</v>
      </c>
      <c r="C93" s="17" t="s">
        <v>272</v>
      </c>
      <c r="D93" s="54">
        <v>1</v>
      </c>
      <c r="E93" s="54">
        <v>1</v>
      </c>
      <c r="F93" s="54">
        <v>8</v>
      </c>
      <c r="G93" s="54">
        <v>11</v>
      </c>
      <c r="H93" s="54">
        <v>12</v>
      </c>
      <c r="I93" s="54">
        <v>5</v>
      </c>
      <c r="J93" s="54">
        <v>3</v>
      </c>
      <c r="K93" s="54">
        <v>1</v>
      </c>
      <c r="L93" s="54">
        <v>1</v>
      </c>
      <c r="M93" s="54">
        <v>4</v>
      </c>
      <c r="N93" s="54">
        <v>4</v>
      </c>
      <c r="O93" s="54">
        <v>2</v>
      </c>
      <c r="P93" s="54">
        <v>2</v>
      </c>
      <c r="Q93" s="54">
        <v>3</v>
      </c>
      <c r="R93" s="54">
        <v>1</v>
      </c>
      <c r="S93" s="54">
        <v>1</v>
      </c>
      <c r="T93" s="54">
        <v>3</v>
      </c>
      <c r="U93" s="54">
        <v>1</v>
      </c>
      <c r="V93" s="54">
        <v>0</v>
      </c>
      <c r="W93" s="54">
        <v>1</v>
      </c>
      <c r="X93" s="54">
        <v>1</v>
      </c>
      <c r="Y93" s="54">
        <v>1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1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68</v>
      </c>
      <c r="BG93" s="54">
        <v>68</v>
      </c>
      <c r="BH93" s="54">
        <v>64</v>
      </c>
      <c r="BI93" s="55">
        <f t="shared" si="2"/>
        <v>0.9411764705882353</v>
      </c>
      <c r="BJ93" s="33"/>
      <c r="BK93" s="33"/>
    </row>
    <row r="94" spans="1:63" ht="12.75">
      <c r="A94" s="47" t="s">
        <v>79</v>
      </c>
      <c r="B94" s="47" t="s">
        <v>239</v>
      </c>
      <c r="C94" s="17" t="s">
        <v>240</v>
      </c>
      <c r="D94" s="54">
        <v>21</v>
      </c>
      <c r="E94" s="54">
        <v>17</v>
      </c>
      <c r="F94" s="54">
        <v>31</v>
      </c>
      <c r="G94" s="54">
        <v>43</v>
      </c>
      <c r="H94" s="54">
        <v>72</v>
      </c>
      <c r="I94" s="54">
        <v>44</v>
      </c>
      <c r="J94" s="54">
        <v>3</v>
      </c>
      <c r="K94" s="54">
        <v>2</v>
      </c>
      <c r="L94" s="54">
        <v>5</v>
      </c>
      <c r="M94" s="54">
        <v>3</v>
      </c>
      <c r="N94" s="54">
        <v>4</v>
      </c>
      <c r="O94" s="54">
        <v>5</v>
      </c>
      <c r="P94" s="54">
        <v>5</v>
      </c>
      <c r="Q94" s="54">
        <v>3</v>
      </c>
      <c r="R94" s="54">
        <v>5</v>
      </c>
      <c r="S94" s="54">
        <v>3</v>
      </c>
      <c r="T94" s="54">
        <v>1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0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267</v>
      </c>
      <c r="BG94" s="54">
        <v>267</v>
      </c>
      <c r="BH94" s="54">
        <v>267</v>
      </c>
      <c r="BI94" s="55">
        <f t="shared" si="2"/>
        <v>1</v>
      </c>
      <c r="BJ94" s="33"/>
      <c r="BK94" s="33"/>
    </row>
    <row r="95" spans="1:63" ht="12.75">
      <c r="A95" s="47" t="s">
        <v>79</v>
      </c>
      <c r="B95" s="47" t="s">
        <v>247</v>
      </c>
      <c r="C95" s="17" t="s">
        <v>248</v>
      </c>
      <c r="D95" s="54">
        <v>12</v>
      </c>
      <c r="E95" s="54">
        <v>24</v>
      </c>
      <c r="F95" s="54">
        <v>8</v>
      </c>
      <c r="G95" s="54">
        <v>5</v>
      </c>
      <c r="H95" s="54">
        <v>30</v>
      </c>
      <c r="I95" s="54">
        <v>37</v>
      </c>
      <c r="J95" s="54">
        <v>7</v>
      </c>
      <c r="K95" s="54">
        <v>3</v>
      </c>
      <c r="L95" s="54">
        <v>4</v>
      </c>
      <c r="M95" s="54">
        <v>6</v>
      </c>
      <c r="N95" s="54">
        <v>4</v>
      </c>
      <c r="O95" s="54">
        <v>6</v>
      </c>
      <c r="P95" s="54">
        <v>6</v>
      </c>
      <c r="Q95" s="54">
        <v>6</v>
      </c>
      <c r="R95" s="54">
        <v>5</v>
      </c>
      <c r="S95" s="54">
        <v>10</v>
      </c>
      <c r="T95" s="54">
        <v>15</v>
      </c>
      <c r="U95" s="54">
        <v>6</v>
      </c>
      <c r="V95" s="54">
        <v>11</v>
      </c>
      <c r="W95" s="54">
        <v>4</v>
      </c>
      <c r="X95" s="54">
        <v>8</v>
      </c>
      <c r="Y95" s="54">
        <v>10</v>
      </c>
      <c r="Z95" s="54">
        <v>9</v>
      </c>
      <c r="AA95" s="54">
        <v>2</v>
      </c>
      <c r="AB95" s="54">
        <v>3</v>
      </c>
      <c r="AC95" s="54">
        <v>0</v>
      </c>
      <c r="AD95" s="54">
        <v>6</v>
      </c>
      <c r="AE95" s="54">
        <v>2</v>
      </c>
      <c r="AF95" s="54">
        <v>5</v>
      </c>
      <c r="AG95" s="54">
        <v>2</v>
      </c>
      <c r="AH95" s="54">
        <v>3</v>
      </c>
      <c r="AI95" s="54">
        <v>2</v>
      </c>
      <c r="AJ95" s="54">
        <v>0</v>
      </c>
      <c r="AK95" s="54">
        <v>2</v>
      </c>
      <c r="AL95" s="54">
        <v>0</v>
      </c>
      <c r="AM95" s="54">
        <v>0</v>
      </c>
      <c r="AN95" s="54">
        <v>1</v>
      </c>
      <c r="AO95" s="54">
        <v>0</v>
      </c>
      <c r="AP95" s="54">
        <v>0</v>
      </c>
      <c r="AQ95" s="54">
        <v>4</v>
      </c>
      <c r="AR95" s="54">
        <v>0</v>
      </c>
      <c r="AS95" s="54">
        <v>1</v>
      </c>
      <c r="AT95" s="54">
        <v>1</v>
      </c>
      <c r="AU95" s="54">
        <v>0</v>
      </c>
      <c r="AV95" s="54">
        <v>1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7</v>
      </c>
      <c r="BE95" s="54">
        <v>0</v>
      </c>
      <c r="BF95" s="54">
        <v>278</v>
      </c>
      <c r="BG95" s="54">
        <v>278</v>
      </c>
      <c r="BH95" s="54">
        <v>194</v>
      </c>
      <c r="BI95" s="55">
        <f t="shared" si="2"/>
        <v>0.697841726618705</v>
      </c>
      <c r="BJ95" s="33"/>
      <c r="BK95" s="33"/>
    </row>
    <row r="96" spans="1:63" ht="12.75">
      <c r="A96" s="47" t="s">
        <v>61</v>
      </c>
      <c r="B96" s="47" t="s">
        <v>372</v>
      </c>
      <c r="C96" s="17" t="s">
        <v>373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1</v>
      </c>
      <c r="J96" s="54">
        <v>2</v>
      </c>
      <c r="K96" s="54">
        <v>3</v>
      </c>
      <c r="L96" s="54">
        <v>5</v>
      </c>
      <c r="M96" s="54">
        <v>10</v>
      </c>
      <c r="N96" s="54">
        <v>4</v>
      </c>
      <c r="O96" s="54">
        <v>3</v>
      </c>
      <c r="P96" s="54">
        <v>2</v>
      </c>
      <c r="Q96" s="54">
        <v>2</v>
      </c>
      <c r="R96" s="54">
        <v>1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0</v>
      </c>
      <c r="AS96" s="54">
        <v>0</v>
      </c>
      <c r="AT96" s="54">
        <v>0</v>
      </c>
      <c r="AU96" s="54">
        <v>0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33</v>
      </c>
      <c r="BG96" s="54">
        <v>33</v>
      </c>
      <c r="BH96" s="54">
        <v>33</v>
      </c>
      <c r="BI96" s="55">
        <f t="shared" si="2"/>
        <v>1</v>
      </c>
      <c r="BJ96" s="33"/>
      <c r="BK96" s="33"/>
    </row>
    <row r="97" spans="1:63" ht="12.75">
      <c r="A97" s="47" t="s">
        <v>60</v>
      </c>
      <c r="B97" s="47" t="s">
        <v>146</v>
      </c>
      <c r="C97" s="17" t="s">
        <v>381</v>
      </c>
      <c r="D97" s="54">
        <v>1</v>
      </c>
      <c r="E97" s="54">
        <v>3</v>
      </c>
      <c r="F97" s="54">
        <v>4</v>
      </c>
      <c r="G97" s="54">
        <v>6</v>
      </c>
      <c r="H97" s="54">
        <v>2</v>
      </c>
      <c r="I97" s="54">
        <v>1</v>
      </c>
      <c r="J97" s="54">
        <v>4</v>
      </c>
      <c r="K97" s="54">
        <v>4</v>
      </c>
      <c r="L97" s="54">
        <v>11</v>
      </c>
      <c r="M97" s="54">
        <v>10</v>
      </c>
      <c r="N97" s="54">
        <v>5</v>
      </c>
      <c r="O97" s="54">
        <v>5</v>
      </c>
      <c r="P97" s="54">
        <v>1</v>
      </c>
      <c r="Q97" s="54">
        <v>0</v>
      </c>
      <c r="R97" s="54">
        <v>0</v>
      </c>
      <c r="S97" s="54">
        <v>0</v>
      </c>
      <c r="T97" s="54">
        <v>1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1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1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60</v>
      </c>
      <c r="BG97" s="54">
        <v>60</v>
      </c>
      <c r="BH97" s="54">
        <v>58</v>
      </c>
      <c r="BI97" s="55">
        <f t="shared" si="2"/>
        <v>0.9666666666666667</v>
      </c>
      <c r="BJ97" s="33"/>
      <c r="BK97" s="33"/>
    </row>
    <row r="98" spans="1:63" ht="12.75">
      <c r="A98" s="47" t="s">
        <v>61</v>
      </c>
      <c r="B98" s="47" t="s">
        <v>168</v>
      </c>
      <c r="C98" s="17" t="s">
        <v>169</v>
      </c>
      <c r="D98" s="54">
        <v>0</v>
      </c>
      <c r="E98" s="54">
        <v>0</v>
      </c>
      <c r="F98" s="54">
        <v>1</v>
      </c>
      <c r="G98" s="54">
        <v>0</v>
      </c>
      <c r="H98" s="54">
        <v>0</v>
      </c>
      <c r="I98" s="54">
        <v>0</v>
      </c>
      <c r="J98" s="54">
        <v>0</v>
      </c>
      <c r="K98" s="54">
        <v>1</v>
      </c>
      <c r="L98" s="54">
        <v>6</v>
      </c>
      <c r="M98" s="54">
        <v>9</v>
      </c>
      <c r="N98" s="54">
        <v>10</v>
      </c>
      <c r="O98" s="54">
        <v>3</v>
      </c>
      <c r="P98" s="54">
        <v>1</v>
      </c>
      <c r="Q98" s="54">
        <v>1</v>
      </c>
      <c r="R98" s="54">
        <v>0</v>
      </c>
      <c r="S98" s="54">
        <v>1</v>
      </c>
      <c r="T98" s="54">
        <v>1</v>
      </c>
      <c r="U98" s="54">
        <v>1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0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35</v>
      </c>
      <c r="BG98" s="54">
        <v>35</v>
      </c>
      <c r="BH98" s="54">
        <v>35</v>
      </c>
      <c r="BI98" s="55">
        <f t="shared" si="2"/>
        <v>1</v>
      </c>
      <c r="BJ98" s="33"/>
      <c r="BK98" s="33"/>
    </row>
    <row r="99" spans="1:63" ht="12.75">
      <c r="A99" s="47" t="s">
        <v>90</v>
      </c>
      <c r="B99" s="47" t="s">
        <v>346</v>
      </c>
      <c r="C99" s="17" t="s">
        <v>347</v>
      </c>
      <c r="D99" s="54">
        <v>2</v>
      </c>
      <c r="E99" s="54">
        <v>9</v>
      </c>
      <c r="F99" s="54">
        <v>8</v>
      </c>
      <c r="G99" s="54">
        <v>16</v>
      </c>
      <c r="H99" s="54">
        <v>30</v>
      </c>
      <c r="I99" s="54">
        <v>19</v>
      </c>
      <c r="J99" s="54">
        <v>9</v>
      </c>
      <c r="K99" s="54">
        <v>16</v>
      </c>
      <c r="L99" s="54">
        <v>13</v>
      </c>
      <c r="M99" s="54">
        <v>16</v>
      </c>
      <c r="N99" s="54">
        <v>8</v>
      </c>
      <c r="O99" s="54">
        <v>4</v>
      </c>
      <c r="P99" s="54">
        <v>8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0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163</v>
      </c>
      <c r="BG99" s="54">
        <v>163</v>
      </c>
      <c r="BH99" s="54">
        <v>163</v>
      </c>
      <c r="BI99" s="55">
        <f t="shared" si="2"/>
        <v>1</v>
      </c>
      <c r="BJ99" s="33"/>
      <c r="BK99" s="33"/>
    </row>
    <row r="100" spans="1:63" ht="12.75">
      <c r="A100" s="47" t="s">
        <v>68</v>
      </c>
      <c r="B100" s="47" t="s">
        <v>218</v>
      </c>
      <c r="C100" s="17" t="s">
        <v>219</v>
      </c>
      <c r="D100" s="54">
        <v>0</v>
      </c>
      <c r="E100" s="54">
        <v>0</v>
      </c>
      <c r="F100" s="54">
        <v>1</v>
      </c>
      <c r="G100" s="54">
        <v>1</v>
      </c>
      <c r="H100" s="54">
        <v>3</v>
      </c>
      <c r="I100" s="54">
        <v>1</v>
      </c>
      <c r="J100" s="54">
        <v>0</v>
      </c>
      <c r="K100" s="54">
        <v>3</v>
      </c>
      <c r="L100" s="54">
        <v>4</v>
      </c>
      <c r="M100" s="54">
        <v>10</v>
      </c>
      <c r="N100" s="54">
        <v>26</v>
      </c>
      <c r="O100" s="54">
        <v>31</v>
      </c>
      <c r="P100" s="54">
        <v>9</v>
      </c>
      <c r="Q100" s="54">
        <v>6</v>
      </c>
      <c r="R100" s="54">
        <v>7</v>
      </c>
      <c r="S100" s="54">
        <v>2</v>
      </c>
      <c r="T100" s="54">
        <v>8</v>
      </c>
      <c r="U100" s="54">
        <v>8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120</v>
      </c>
      <c r="BG100" s="54">
        <v>120</v>
      </c>
      <c r="BH100" s="54">
        <v>120</v>
      </c>
      <c r="BI100" s="55">
        <f t="shared" si="2"/>
        <v>1</v>
      </c>
      <c r="BJ100" s="33"/>
      <c r="BK100" s="33"/>
    </row>
    <row r="101" spans="1:63" ht="12.75">
      <c r="A101" s="47" t="s">
        <v>58</v>
      </c>
      <c r="B101" s="47" t="s">
        <v>104</v>
      </c>
      <c r="C101" s="17" t="s">
        <v>105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0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4">
        <v>0</v>
      </c>
      <c r="BE101" s="54">
        <v>131</v>
      </c>
      <c r="BF101" s="54">
        <v>131</v>
      </c>
      <c r="BG101" s="54">
        <v>0</v>
      </c>
      <c r="BH101" s="54">
        <v>0</v>
      </c>
      <c r="BI101" s="55" t="str">
        <f t="shared" si="2"/>
        <v>No ADWT data</v>
      </c>
      <c r="BJ101" s="33"/>
      <c r="BK101" s="33"/>
    </row>
    <row r="102" spans="1:63" ht="12.75">
      <c r="A102" s="47" t="s">
        <v>61</v>
      </c>
      <c r="B102" s="47" t="s">
        <v>186</v>
      </c>
      <c r="C102" s="17" t="s">
        <v>187</v>
      </c>
      <c r="D102" s="54">
        <v>28</v>
      </c>
      <c r="E102" s="54">
        <v>23</v>
      </c>
      <c r="F102" s="54">
        <v>20</v>
      </c>
      <c r="G102" s="54">
        <v>31</v>
      </c>
      <c r="H102" s="54">
        <v>45</v>
      </c>
      <c r="I102" s="54">
        <v>26</v>
      </c>
      <c r="J102" s="54">
        <v>43</v>
      </c>
      <c r="K102" s="54">
        <v>30</v>
      </c>
      <c r="L102" s="54">
        <v>49</v>
      </c>
      <c r="M102" s="54">
        <v>53</v>
      </c>
      <c r="N102" s="54">
        <v>53</v>
      </c>
      <c r="O102" s="54">
        <v>37</v>
      </c>
      <c r="P102" s="54">
        <v>22</v>
      </c>
      <c r="Q102" s="54">
        <v>16</v>
      </c>
      <c r="R102" s="54">
        <v>8</v>
      </c>
      <c r="S102" s="54">
        <v>13</v>
      </c>
      <c r="T102" s="54">
        <v>5</v>
      </c>
      <c r="U102" s="54">
        <v>10</v>
      </c>
      <c r="V102" s="54">
        <v>7</v>
      </c>
      <c r="W102" s="54">
        <v>3</v>
      </c>
      <c r="X102" s="54">
        <v>1</v>
      </c>
      <c r="Y102" s="54">
        <v>3</v>
      </c>
      <c r="Z102" s="54">
        <v>9</v>
      </c>
      <c r="AA102" s="54">
        <v>6</v>
      </c>
      <c r="AB102" s="54">
        <v>1</v>
      </c>
      <c r="AC102" s="54">
        <v>0</v>
      </c>
      <c r="AD102" s="54">
        <v>0</v>
      </c>
      <c r="AE102" s="54">
        <v>1</v>
      </c>
      <c r="AF102" s="54">
        <v>1</v>
      </c>
      <c r="AG102" s="54">
        <v>0</v>
      </c>
      <c r="AH102" s="54">
        <v>0</v>
      </c>
      <c r="AI102" s="54">
        <v>0</v>
      </c>
      <c r="AJ102" s="54">
        <v>1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1</v>
      </c>
      <c r="AW102" s="54">
        <v>1</v>
      </c>
      <c r="AX102" s="54">
        <v>0</v>
      </c>
      <c r="AY102" s="54">
        <v>1</v>
      </c>
      <c r="AZ102" s="54">
        <v>0</v>
      </c>
      <c r="BA102" s="54">
        <v>0</v>
      </c>
      <c r="BB102" s="54">
        <v>0</v>
      </c>
      <c r="BC102" s="54">
        <v>0</v>
      </c>
      <c r="BD102" s="54">
        <v>2</v>
      </c>
      <c r="BE102" s="54">
        <v>147</v>
      </c>
      <c r="BF102" s="54">
        <v>697</v>
      </c>
      <c r="BG102" s="54">
        <v>550</v>
      </c>
      <c r="BH102" s="54">
        <v>512</v>
      </c>
      <c r="BI102" s="55">
        <f t="shared" si="2"/>
        <v>0.9309090909090909</v>
      </c>
      <c r="BJ102" s="33"/>
      <c r="BK102" s="33"/>
    </row>
    <row r="103" spans="1:63" ht="12.75">
      <c r="A103" s="47" t="s">
        <v>62</v>
      </c>
      <c r="B103" s="47" t="s">
        <v>201</v>
      </c>
      <c r="C103" s="17" t="s">
        <v>385</v>
      </c>
      <c r="D103" s="54">
        <v>181.165</v>
      </c>
      <c r="E103" s="54">
        <v>106.055</v>
      </c>
      <c r="F103" s="54">
        <v>73.33</v>
      </c>
      <c r="G103" s="54">
        <v>2.495</v>
      </c>
      <c r="H103" s="54">
        <v>8.32</v>
      </c>
      <c r="I103" s="54">
        <v>26.605</v>
      </c>
      <c r="J103" s="54">
        <v>17.055</v>
      </c>
      <c r="K103" s="54">
        <v>3</v>
      </c>
      <c r="L103" s="54">
        <v>6</v>
      </c>
      <c r="M103" s="54">
        <v>10.11</v>
      </c>
      <c r="N103" s="54">
        <v>16.055</v>
      </c>
      <c r="O103" s="54">
        <v>4.275</v>
      </c>
      <c r="P103" s="54">
        <v>2.22</v>
      </c>
      <c r="Q103" s="54">
        <v>2.11</v>
      </c>
      <c r="R103" s="54">
        <v>0.495</v>
      </c>
      <c r="S103" s="54">
        <v>3.42</v>
      </c>
      <c r="T103" s="54">
        <v>2.475</v>
      </c>
      <c r="U103" s="54">
        <v>1.1</v>
      </c>
      <c r="V103" s="54">
        <v>0.055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1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467.34</v>
      </c>
      <c r="BG103" s="54">
        <v>467.34</v>
      </c>
      <c r="BH103" s="54">
        <v>466.285</v>
      </c>
      <c r="BI103" s="55">
        <f t="shared" si="2"/>
        <v>0.9977425429023838</v>
      </c>
      <c r="BJ103" s="33"/>
      <c r="BK103" s="33"/>
    </row>
    <row r="104" spans="1:63" ht="12.75">
      <c r="A104" s="47" t="s">
        <v>58</v>
      </c>
      <c r="B104" s="47" t="s">
        <v>122</v>
      </c>
      <c r="C104" s="17" t="s">
        <v>388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0</v>
      </c>
      <c r="AQ104" s="54">
        <v>0</v>
      </c>
      <c r="AR104" s="54">
        <v>0</v>
      </c>
      <c r="AS104" s="54">
        <v>0</v>
      </c>
      <c r="AT104" s="54">
        <v>0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126</v>
      </c>
      <c r="BF104" s="54">
        <v>127</v>
      </c>
      <c r="BG104" s="54">
        <v>1</v>
      </c>
      <c r="BH104" s="54">
        <v>1</v>
      </c>
      <c r="BI104" s="55">
        <f aca="true" t="shared" si="3" ref="BI104:BI135">IF(ISERROR(BH104/BG104),"No ADWT data",(BH104/BG104))</f>
        <v>1</v>
      </c>
      <c r="BJ104" s="33"/>
      <c r="BK104" s="33"/>
    </row>
    <row r="105" spans="1:63" ht="12.75">
      <c r="A105" s="47" t="s">
        <v>62</v>
      </c>
      <c r="B105" s="47" t="s">
        <v>192</v>
      </c>
      <c r="C105" s="17" t="s">
        <v>193</v>
      </c>
      <c r="D105" s="54">
        <v>3</v>
      </c>
      <c r="E105" s="54">
        <v>4</v>
      </c>
      <c r="F105" s="54">
        <v>6</v>
      </c>
      <c r="G105" s="54">
        <v>7</v>
      </c>
      <c r="H105" s="54">
        <v>6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1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0</v>
      </c>
      <c r="AM105" s="54">
        <v>0</v>
      </c>
      <c r="AN105" s="54">
        <v>0</v>
      </c>
      <c r="AO105" s="54">
        <v>0</v>
      </c>
      <c r="AP105" s="54">
        <v>0</v>
      </c>
      <c r="AQ105" s="54">
        <v>0</v>
      </c>
      <c r="AR105" s="54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28</v>
      </c>
      <c r="BG105" s="54">
        <v>28</v>
      </c>
      <c r="BH105" s="54">
        <v>28</v>
      </c>
      <c r="BI105" s="55">
        <f t="shared" si="3"/>
        <v>1</v>
      </c>
      <c r="BJ105" s="33"/>
      <c r="BK105" s="33"/>
    </row>
    <row r="106" spans="1:63" ht="12.75">
      <c r="A106" s="47" t="s">
        <v>62</v>
      </c>
      <c r="B106" s="47" t="s">
        <v>65</v>
      </c>
      <c r="C106" s="17" t="s">
        <v>378</v>
      </c>
      <c r="D106" s="54">
        <v>18</v>
      </c>
      <c r="E106" s="54">
        <v>18</v>
      </c>
      <c r="F106" s="54">
        <v>15</v>
      </c>
      <c r="G106" s="54">
        <v>36</v>
      </c>
      <c r="H106" s="54">
        <v>21</v>
      </c>
      <c r="I106" s="54">
        <v>20</v>
      </c>
      <c r="J106" s="54">
        <v>6</v>
      </c>
      <c r="K106" s="54">
        <v>12</v>
      </c>
      <c r="L106" s="54">
        <v>9</v>
      </c>
      <c r="M106" s="54">
        <v>3</v>
      </c>
      <c r="N106" s="54">
        <v>4</v>
      </c>
      <c r="O106" s="54">
        <v>2</v>
      </c>
      <c r="P106" s="54">
        <v>3</v>
      </c>
      <c r="Q106" s="54">
        <v>1</v>
      </c>
      <c r="R106" s="54">
        <v>3</v>
      </c>
      <c r="S106" s="54">
        <v>2</v>
      </c>
      <c r="T106" s="54">
        <v>4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0</v>
      </c>
      <c r="BF106" s="54">
        <v>177</v>
      </c>
      <c r="BG106" s="54">
        <v>177</v>
      </c>
      <c r="BH106" s="54">
        <v>177</v>
      </c>
      <c r="BI106" s="55">
        <f t="shared" si="3"/>
        <v>1</v>
      </c>
      <c r="BJ106" s="33"/>
      <c r="BK106" s="33"/>
    </row>
    <row r="107" spans="1:63" ht="12.75">
      <c r="A107" s="47" t="s">
        <v>60</v>
      </c>
      <c r="B107" s="47" t="s">
        <v>139</v>
      </c>
      <c r="C107" s="17" t="s">
        <v>140</v>
      </c>
      <c r="D107" s="54">
        <v>12</v>
      </c>
      <c r="E107" s="54">
        <v>59</v>
      </c>
      <c r="F107" s="54">
        <v>38</v>
      </c>
      <c r="G107" s="54">
        <v>25</v>
      </c>
      <c r="H107" s="54">
        <v>25</v>
      </c>
      <c r="I107" s="54">
        <v>20</v>
      </c>
      <c r="J107" s="54">
        <v>3</v>
      </c>
      <c r="K107" s="54">
        <v>5</v>
      </c>
      <c r="L107" s="54">
        <v>2</v>
      </c>
      <c r="M107" s="54">
        <v>1</v>
      </c>
      <c r="N107" s="54">
        <v>1</v>
      </c>
      <c r="O107" s="54">
        <v>1</v>
      </c>
      <c r="P107" s="54">
        <v>0</v>
      </c>
      <c r="Q107" s="54">
        <v>1</v>
      </c>
      <c r="R107" s="54">
        <v>1</v>
      </c>
      <c r="S107" s="54">
        <v>0</v>
      </c>
      <c r="T107" s="54">
        <v>5</v>
      </c>
      <c r="U107" s="54">
        <v>0</v>
      </c>
      <c r="V107" s="54">
        <v>0</v>
      </c>
      <c r="W107" s="54">
        <v>3</v>
      </c>
      <c r="X107" s="54">
        <v>1</v>
      </c>
      <c r="Y107" s="54">
        <v>15</v>
      </c>
      <c r="Z107" s="54">
        <v>4</v>
      </c>
      <c r="AA107" s="54">
        <v>5</v>
      </c>
      <c r="AB107" s="54">
        <v>6</v>
      </c>
      <c r="AC107" s="54">
        <v>11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244</v>
      </c>
      <c r="BG107" s="54">
        <v>244</v>
      </c>
      <c r="BH107" s="54">
        <v>199</v>
      </c>
      <c r="BI107" s="55">
        <f t="shared" si="3"/>
        <v>0.8155737704918032</v>
      </c>
      <c r="BJ107" s="33"/>
      <c r="BK107" s="33"/>
    </row>
    <row r="108" spans="1:63" ht="12.75">
      <c r="A108" s="47" t="s">
        <v>86</v>
      </c>
      <c r="B108" s="47" t="s">
        <v>334</v>
      </c>
      <c r="C108" s="17" t="s">
        <v>335</v>
      </c>
      <c r="D108" s="54">
        <v>34</v>
      </c>
      <c r="E108" s="54">
        <v>22</v>
      </c>
      <c r="F108" s="54">
        <v>17</v>
      </c>
      <c r="G108" s="54">
        <v>50</v>
      </c>
      <c r="H108" s="54">
        <v>22</v>
      </c>
      <c r="I108" s="54">
        <v>16</v>
      </c>
      <c r="J108" s="54">
        <v>13</v>
      </c>
      <c r="K108" s="54">
        <v>9</v>
      </c>
      <c r="L108" s="54">
        <v>11</v>
      </c>
      <c r="M108" s="54">
        <v>32</v>
      </c>
      <c r="N108" s="54">
        <v>18</v>
      </c>
      <c r="O108" s="54">
        <v>19</v>
      </c>
      <c r="P108" s="54">
        <v>18</v>
      </c>
      <c r="Q108" s="54">
        <v>10</v>
      </c>
      <c r="R108" s="54">
        <v>3</v>
      </c>
      <c r="S108" s="54">
        <v>1</v>
      </c>
      <c r="T108" s="54">
        <v>2</v>
      </c>
      <c r="U108" s="54">
        <v>3</v>
      </c>
      <c r="V108" s="54">
        <v>0</v>
      </c>
      <c r="W108" s="54">
        <v>0</v>
      </c>
      <c r="X108" s="54">
        <v>0</v>
      </c>
      <c r="Y108" s="54">
        <v>0</v>
      </c>
      <c r="Z108" s="54">
        <v>1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0</v>
      </c>
      <c r="AY108" s="54">
        <v>0</v>
      </c>
      <c r="AZ108" s="54">
        <v>0</v>
      </c>
      <c r="BA108" s="54">
        <v>0</v>
      </c>
      <c r="BB108" s="54">
        <v>0</v>
      </c>
      <c r="BC108" s="54">
        <v>0</v>
      </c>
      <c r="BD108" s="54">
        <v>0</v>
      </c>
      <c r="BE108" s="54">
        <v>0</v>
      </c>
      <c r="BF108" s="54">
        <v>301</v>
      </c>
      <c r="BG108" s="54">
        <v>301</v>
      </c>
      <c r="BH108" s="54">
        <v>300</v>
      </c>
      <c r="BI108" s="55">
        <f t="shared" si="3"/>
        <v>0.9966777408637874</v>
      </c>
      <c r="BJ108" s="33"/>
      <c r="BK108" s="33"/>
    </row>
    <row r="109" spans="1:63" ht="12.75">
      <c r="A109" s="47" t="s">
        <v>79</v>
      </c>
      <c r="B109" s="47" t="s">
        <v>235</v>
      </c>
      <c r="C109" s="17" t="s">
        <v>236</v>
      </c>
      <c r="D109" s="54">
        <v>1.554</v>
      </c>
      <c r="E109" s="54">
        <v>1.518</v>
      </c>
      <c r="F109" s="54">
        <v>3.108</v>
      </c>
      <c r="G109" s="54">
        <v>4.662</v>
      </c>
      <c r="H109" s="54">
        <v>12.432</v>
      </c>
      <c r="I109" s="54">
        <v>5.698</v>
      </c>
      <c r="J109" s="54">
        <v>0.518</v>
      </c>
      <c r="K109" s="54">
        <v>0</v>
      </c>
      <c r="L109" s="54">
        <v>0</v>
      </c>
      <c r="M109" s="54">
        <v>1.036</v>
      </c>
      <c r="N109" s="54">
        <v>0.518</v>
      </c>
      <c r="O109" s="54">
        <v>2.59</v>
      </c>
      <c r="P109" s="54">
        <v>2.072</v>
      </c>
      <c r="Q109" s="54">
        <v>1.036</v>
      </c>
      <c r="R109" s="54">
        <v>4.662</v>
      </c>
      <c r="S109" s="54">
        <v>22.792</v>
      </c>
      <c r="T109" s="54">
        <v>23.31</v>
      </c>
      <c r="U109" s="54">
        <v>10.36</v>
      </c>
      <c r="V109" s="54">
        <v>0.518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98.384</v>
      </c>
      <c r="BG109" s="54">
        <v>98.384</v>
      </c>
      <c r="BH109" s="54">
        <v>97.866</v>
      </c>
      <c r="BI109" s="55">
        <f t="shared" si="3"/>
        <v>0.9947349162465442</v>
      </c>
      <c r="BJ109" s="33"/>
      <c r="BK109" s="33"/>
    </row>
    <row r="110" spans="1:63" ht="12.75">
      <c r="A110" s="47" t="s">
        <v>90</v>
      </c>
      <c r="B110" s="47" t="s">
        <v>91</v>
      </c>
      <c r="C110" s="17" t="s">
        <v>92</v>
      </c>
      <c r="D110" s="54">
        <v>119</v>
      </c>
      <c r="E110" s="54">
        <v>82</v>
      </c>
      <c r="F110" s="54">
        <v>96</v>
      </c>
      <c r="G110" s="54">
        <v>55</v>
      </c>
      <c r="H110" s="54">
        <v>33</v>
      </c>
      <c r="I110" s="54">
        <v>68</v>
      </c>
      <c r="J110" s="54">
        <v>33</v>
      </c>
      <c r="K110" s="54">
        <v>16</v>
      </c>
      <c r="L110" s="54">
        <v>8</v>
      </c>
      <c r="M110" s="54">
        <v>3</v>
      </c>
      <c r="N110" s="54">
        <v>2</v>
      </c>
      <c r="O110" s="54">
        <v>0</v>
      </c>
      <c r="P110" s="54">
        <v>0</v>
      </c>
      <c r="Q110" s="54">
        <v>1</v>
      </c>
      <c r="R110" s="54">
        <v>0</v>
      </c>
      <c r="S110" s="54">
        <v>1</v>
      </c>
      <c r="T110" s="54">
        <v>0</v>
      </c>
      <c r="U110" s="54">
        <v>1</v>
      </c>
      <c r="V110" s="54">
        <v>1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1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1</v>
      </c>
      <c r="AJ110" s="54">
        <v>0</v>
      </c>
      <c r="AK110" s="54">
        <v>0</v>
      </c>
      <c r="AL110" s="54">
        <v>0</v>
      </c>
      <c r="AM110" s="54">
        <v>1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1</v>
      </c>
      <c r="BE110" s="54">
        <v>60</v>
      </c>
      <c r="BF110" s="54">
        <v>583</v>
      </c>
      <c r="BG110" s="54">
        <v>523</v>
      </c>
      <c r="BH110" s="54">
        <v>518</v>
      </c>
      <c r="BI110" s="55">
        <f t="shared" si="3"/>
        <v>0.9904397705544933</v>
      </c>
      <c r="BJ110" s="33"/>
      <c r="BK110" s="33"/>
    </row>
    <row r="111" spans="1:63" ht="12.75">
      <c r="A111" s="47" t="s">
        <v>86</v>
      </c>
      <c r="B111" s="47" t="s">
        <v>87</v>
      </c>
      <c r="C111" s="17" t="s">
        <v>88</v>
      </c>
      <c r="D111" s="54">
        <v>12</v>
      </c>
      <c r="E111" s="54">
        <v>6</v>
      </c>
      <c r="F111" s="54">
        <v>8</v>
      </c>
      <c r="G111" s="54">
        <v>11</v>
      </c>
      <c r="H111" s="54">
        <v>16</v>
      </c>
      <c r="I111" s="54">
        <v>24</v>
      </c>
      <c r="J111" s="54">
        <v>4</v>
      </c>
      <c r="K111" s="54">
        <v>4</v>
      </c>
      <c r="L111" s="54">
        <v>14</v>
      </c>
      <c r="M111" s="54">
        <v>12</v>
      </c>
      <c r="N111" s="54">
        <v>14</v>
      </c>
      <c r="O111" s="54">
        <v>8</v>
      </c>
      <c r="P111" s="54">
        <v>10</v>
      </c>
      <c r="Q111" s="54">
        <v>8</v>
      </c>
      <c r="R111" s="54">
        <v>4</v>
      </c>
      <c r="S111" s="54">
        <v>6</v>
      </c>
      <c r="T111" s="54">
        <v>8</v>
      </c>
      <c r="U111" s="54">
        <v>16</v>
      </c>
      <c r="V111" s="54">
        <v>9</v>
      </c>
      <c r="W111" s="54">
        <v>8</v>
      </c>
      <c r="X111" s="54">
        <v>3</v>
      </c>
      <c r="Y111" s="54">
        <v>4</v>
      </c>
      <c r="Z111" s="54">
        <v>0</v>
      </c>
      <c r="AA111" s="54">
        <v>0</v>
      </c>
      <c r="AB111" s="54">
        <v>2</v>
      </c>
      <c r="AC111" s="54">
        <v>1</v>
      </c>
      <c r="AD111" s="54">
        <v>1</v>
      </c>
      <c r="AE111" s="54">
        <v>0</v>
      </c>
      <c r="AF111" s="54">
        <v>1</v>
      </c>
      <c r="AG111" s="54">
        <v>0</v>
      </c>
      <c r="AH111" s="54">
        <v>2</v>
      </c>
      <c r="AI111" s="54">
        <v>3</v>
      </c>
      <c r="AJ111" s="54">
        <v>5</v>
      </c>
      <c r="AK111" s="54">
        <v>5</v>
      </c>
      <c r="AL111" s="54">
        <v>2</v>
      </c>
      <c r="AM111" s="54">
        <v>3</v>
      </c>
      <c r="AN111" s="54">
        <v>7</v>
      </c>
      <c r="AO111" s="54">
        <v>11</v>
      </c>
      <c r="AP111" s="54">
        <v>7</v>
      </c>
      <c r="AQ111" s="54">
        <v>1</v>
      </c>
      <c r="AR111" s="54">
        <v>5</v>
      </c>
      <c r="AS111" s="54">
        <v>1</v>
      </c>
      <c r="AT111" s="54">
        <v>5</v>
      </c>
      <c r="AU111" s="54">
        <v>1</v>
      </c>
      <c r="AV111" s="54">
        <v>4</v>
      </c>
      <c r="AW111" s="54">
        <v>8</v>
      </c>
      <c r="AX111" s="54">
        <v>7</v>
      </c>
      <c r="AY111" s="54">
        <v>4</v>
      </c>
      <c r="AZ111" s="54">
        <v>3</v>
      </c>
      <c r="BA111" s="54">
        <v>5</v>
      </c>
      <c r="BB111" s="54">
        <v>4</v>
      </c>
      <c r="BC111" s="54">
        <v>6</v>
      </c>
      <c r="BD111" s="54">
        <v>145</v>
      </c>
      <c r="BE111" s="54">
        <v>0</v>
      </c>
      <c r="BF111" s="54">
        <v>458</v>
      </c>
      <c r="BG111" s="54">
        <v>458</v>
      </c>
      <c r="BH111" s="54">
        <v>185</v>
      </c>
      <c r="BI111" s="55">
        <f t="shared" si="3"/>
        <v>0.4039301310043668</v>
      </c>
      <c r="BJ111" s="33"/>
      <c r="BK111" s="33"/>
    </row>
    <row r="112" spans="1:63" ht="12.75">
      <c r="A112" s="47" t="s">
        <v>80</v>
      </c>
      <c r="B112" s="47" t="s">
        <v>307</v>
      </c>
      <c r="C112" s="17" t="s">
        <v>308</v>
      </c>
      <c r="D112" s="54">
        <v>33</v>
      </c>
      <c r="E112" s="54">
        <v>28</v>
      </c>
      <c r="F112" s="54">
        <v>26</v>
      </c>
      <c r="G112" s="54">
        <v>33</v>
      </c>
      <c r="H112" s="54">
        <v>21</v>
      </c>
      <c r="I112" s="54">
        <v>14</v>
      </c>
      <c r="J112" s="54">
        <v>5</v>
      </c>
      <c r="K112" s="54">
        <v>3</v>
      </c>
      <c r="L112" s="54">
        <v>2</v>
      </c>
      <c r="M112" s="54">
        <v>1</v>
      </c>
      <c r="N112" s="54">
        <v>3</v>
      </c>
      <c r="O112" s="54">
        <v>1</v>
      </c>
      <c r="P112" s="54">
        <v>0</v>
      </c>
      <c r="Q112" s="54">
        <v>0</v>
      </c>
      <c r="R112" s="54">
        <v>0</v>
      </c>
      <c r="S112" s="54">
        <v>1</v>
      </c>
      <c r="T112" s="54">
        <v>0</v>
      </c>
      <c r="U112" s="54">
        <v>0</v>
      </c>
      <c r="V112" s="54">
        <v>0</v>
      </c>
      <c r="W112" s="54">
        <v>0</v>
      </c>
      <c r="X112" s="54">
        <v>1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0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0</v>
      </c>
      <c r="AT112" s="54">
        <v>0</v>
      </c>
      <c r="AU112" s="54">
        <v>0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172</v>
      </c>
      <c r="BG112" s="54">
        <v>172</v>
      </c>
      <c r="BH112" s="54">
        <v>171</v>
      </c>
      <c r="BI112" s="55">
        <f t="shared" si="3"/>
        <v>0.9941860465116279</v>
      </c>
      <c r="BJ112" s="33"/>
      <c r="BK112" s="33"/>
    </row>
    <row r="113" spans="1:63" ht="12.75">
      <c r="A113" s="47" t="s">
        <v>58</v>
      </c>
      <c r="B113" s="47" t="s">
        <v>120</v>
      </c>
      <c r="C113" s="17" t="s">
        <v>121</v>
      </c>
      <c r="D113" s="54">
        <v>3</v>
      </c>
      <c r="E113" s="54">
        <v>5</v>
      </c>
      <c r="F113" s="54">
        <v>3</v>
      </c>
      <c r="G113" s="54">
        <v>6</v>
      </c>
      <c r="H113" s="54">
        <v>3</v>
      </c>
      <c r="I113" s="54">
        <v>3</v>
      </c>
      <c r="J113" s="54">
        <v>3</v>
      </c>
      <c r="K113" s="54">
        <v>4</v>
      </c>
      <c r="L113" s="54">
        <v>2</v>
      </c>
      <c r="M113" s="54">
        <v>5</v>
      </c>
      <c r="N113" s="54">
        <v>2</v>
      </c>
      <c r="O113" s="54">
        <v>3</v>
      </c>
      <c r="P113" s="54">
        <v>1</v>
      </c>
      <c r="Q113" s="54">
        <v>2</v>
      </c>
      <c r="R113" s="54">
        <v>3</v>
      </c>
      <c r="S113" s="54">
        <v>0</v>
      </c>
      <c r="T113" s="54">
        <v>1</v>
      </c>
      <c r="U113" s="54">
        <v>0</v>
      </c>
      <c r="V113" s="54">
        <v>2</v>
      </c>
      <c r="W113" s="54">
        <v>0</v>
      </c>
      <c r="X113" s="54">
        <v>0</v>
      </c>
      <c r="Y113" s="54">
        <v>1</v>
      </c>
      <c r="Z113" s="54">
        <v>0</v>
      </c>
      <c r="AA113" s="54">
        <v>0</v>
      </c>
      <c r="AB113" s="54">
        <v>2</v>
      </c>
      <c r="AC113" s="54">
        <v>0</v>
      </c>
      <c r="AD113" s="54">
        <v>1</v>
      </c>
      <c r="AE113" s="54">
        <v>1</v>
      </c>
      <c r="AF113" s="54">
        <v>1</v>
      </c>
      <c r="AG113" s="54">
        <v>0</v>
      </c>
      <c r="AH113" s="54">
        <v>0</v>
      </c>
      <c r="AI113" s="54">
        <v>1</v>
      </c>
      <c r="AJ113" s="54">
        <v>0</v>
      </c>
      <c r="AK113" s="54">
        <v>0</v>
      </c>
      <c r="AL113" s="54">
        <v>0</v>
      </c>
      <c r="AM113" s="54">
        <v>1</v>
      </c>
      <c r="AN113" s="54">
        <v>0</v>
      </c>
      <c r="AO113" s="54">
        <v>0</v>
      </c>
      <c r="AP113" s="54">
        <v>1</v>
      </c>
      <c r="AQ113" s="54">
        <v>0</v>
      </c>
      <c r="AR113" s="54">
        <v>0</v>
      </c>
      <c r="AS113" s="54">
        <v>0</v>
      </c>
      <c r="AT113" s="54">
        <v>0</v>
      </c>
      <c r="AU113" s="54">
        <v>0</v>
      </c>
      <c r="AV113" s="54">
        <v>0</v>
      </c>
      <c r="AW113" s="54">
        <v>0</v>
      </c>
      <c r="AX113" s="54">
        <v>0</v>
      </c>
      <c r="AY113" s="54">
        <v>0</v>
      </c>
      <c r="AZ113" s="54">
        <v>0</v>
      </c>
      <c r="BA113" s="54">
        <v>1</v>
      </c>
      <c r="BB113" s="54">
        <v>0</v>
      </c>
      <c r="BC113" s="54">
        <v>0</v>
      </c>
      <c r="BD113" s="54">
        <v>4</v>
      </c>
      <c r="BE113" s="54">
        <v>128</v>
      </c>
      <c r="BF113" s="54">
        <v>193</v>
      </c>
      <c r="BG113" s="54">
        <v>65</v>
      </c>
      <c r="BH113" s="54">
        <v>49</v>
      </c>
      <c r="BI113" s="55">
        <f t="shared" si="3"/>
        <v>0.7538461538461538</v>
      </c>
      <c r="BJ113" s="33"/>
      <c r="BK113" s="33"/>
    </row>
    <row r="114" spans="1:63" ht="12.75">
      <c r="A114" s="47" t="s">
        <v>80</v>
      </c>
      <c r="B114" s="47" t="s">
        <v>303</v>
      </c>
      <c r="C114" s="17" t="s">
        <v>304</v>
      </c>
      <c r="D114" s="54">
        <v>26</v>
      </c>
      <c r="E114" s="54">
        <v>14</v>
      </c>
      <c r="F114" s="54">
        <v>19</v>
      </c>
      <c r="G114" s="54">
        <v>11</v>
      </c>
      <c r="H114" s="54">
        <v>9</v>
      </c>
      <c r="I114" s="54">
        <v>3</v>
      </c>
      <c r="J114" s="54">
        <v>6</v>
      </c>
      <c r="K114" s="54">
        <v>3</v>
      </c>
      <c r="L114" s="54">
        <v>2</v>
      </c>
      <c r="M114" s="54">
        <v>3</v>
      </c>
      <c r="N114" s="54">
        <v>1</v>
      </c>
      <c r="O114" s="54">
        <v>2</v>
      </c>
      <c r="P114" s="54">
        <v>1</v>
      </c>
      <c r="Q114" s="54">
        <v>1</v>
      </c>
      <c r="R114" s="54">
        <v>0</v>
      </c>
      <c r="S114" s="54">
        <v>1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1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0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5</v>
      </c>
      <c r="BF114" s="54">
        <v>108</v>
      </c>
      <c r="BG114" s="54">
        <v>103</v>
      </c>
      <c r="BH114" s="54">
        <v>102</v>
      </c>
      <c r="BI114" s="55">
        <f t="shared" si="3"/>
        <v>0.9902912621359223</v>
      </c>
      <c r="BJ114" s="33"/>
      <c r="BK114" s="33"/>
    </row>
    <row r="115" spans="1:63" ht="12.75">
      <c r="A115" s="47" t="s">
        <v>61</v>
      </c>
      <c r="B115" s="47" t="s">
        <v>170</v>
      </c>
      <c r="C115" s="17" t="s">
        <v>171</v>
      </c>
      <c r="D115" s="54">
        <v>1</v>
      </c>
      <c r="E115" s="54">
        <v>0</v>
      </c>
      <c r="F115" s="54">
        <v>1</v>
      </c>
      <c r="G115" s="54">
        <v>0</v>
      </c>
      <c r="H115" s="54">
        <v>1</v>
      </c>
      <c r="I115" s="54">
        <v>1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7</v>
      </c>
      <c r="BG115" s="54">
        <v>7</v>
      </c>
      <c r="BH115" s="54">
        <v>7</v>
      </c>
      <c r="BI115" s="55">
        <f t="shared" si="3"/>
        <v>1</v>
      </c>
      <c r="BJ115" s="33"/>
      <c r="BK115" s="33"/>
    </row>
    <row r="116" spans="1:63" ht="12.75">
      <c r="A116" s="47" t="s">
        <v>60</v>
      </c>
      <c r="B116" s="47" t="s">
        <v>125</v>
      </c>
      <c r="C116" s="17" t="s">
        <v>126</v>
      </c>
      <c r="D116" s="54">
        <v>23</v>
      </c>
      <c r="E116" s="54">
        <v>16</v>
      </c>
      <c r="F116" s="54">
        <v>26</v>
      </c>
      <c r="G116" s="54">
        <v>22</v>
      </c>
      <c r="H116" s="54">
        <v>21</v>
      </c>
      <c r="I116" s="54">
        <v>21</v>
      </c>
      <c r="J116" s="54">
        <v>17</v>
      </c>
      <c r="K116" s="54">
        <v>13</v>
      </c>
      <c r="L116" s="54">
        <v>6</v>
      </c>
      <c r="M116" s="54">
        <v>9</v>
      </c>
      <c r="N116" s="54">
        <v>7</v>
      </c>
      <c r="O116" s="54">
        <v>0</v>
      </c>
      <c r="P116" s="54">
        <v>2</v>
      </c>
      <c r="Q116" s="54">
        <v>3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186</v>
      </c>
      <c r="BG116" s="54">
        <v>186</v>
      </c>
      <c r="BH116" s="54">
        <v>186</v>
      </c>
      <c r="BI116" s="55">
        <f t="shared" si="3"/>
        <v>1</v>
      </c>
      <c r="BJ116" s="33"/>
      <c r="BK116" s="33"/>
    </row>
    <row r="117" spans="1:63" ht="12.75">
      <c r="A117" s="47" t="s">
        <v>68</v>
      </c>
      <c r="B117" s="47" t="s">
        <v>214</v>
      </c>
      <c r="C117" s="17" t="s">
        <v>215</v>
      </c>
      <c r="D117" s="54">
        <v>17</v>
      </c>
      <c r="E117" s="54">
        <v>13</v>
      </c>
      <c r="F117" s="54">
        <v>12</v>
      </c>
      <c r="G117" s="54">
        <v>20</v>
      </c>
      <c r="H117" s="54">
        <v>37</v>
      </c>
      <c r="I117" s="54">
        <v>22</v>
      </c>
      <c r="J117" s="54">
        <v>13</v>
      </c>
      <c r="K117" s="54">
        <v>9</v>
      </c>
      <c r="L117" s="54">
        <v>3</v>
      </c>
      <c r="M117" s="54">
        <v>6</v>
      </c>
      <c r="N117" s="54">
        <v>7</v>
      </c>
      <c r="O117" s="54">
        <v>10</v>
      </c>
      <c r="P117" s="54">
        <v>5</v>
      </c>
      <c r="Q117" s="54">
        <v>3</v>
      </c>
      <c r="R117" s="54">
        <v>16</v>
      </c>
      <c r="S117" s="54">
        <v>6</v>
      </c>
      <c r="T117" s="54">
        <v>1</v>
      </c>
      <c r="U117" s="54">
        <v>4</v>
      </c>
      <c r="V117" s="54">
        <v>0</v>
      </c>
      <c r="W117" s="54">
        <v>0</v>
      </c>
      <c r="X117" s="54">
        <v>0</v>
      </c>
      <c r="Y117" s="54">
        <v>1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0</v>
      </c>
      <c r="AO117" s="54">
        <v>0</v>
      </c>
      <c r="AP117" s="54">
        <v>0</v>
      </c>
      <c r="AQ117" s="54">
        <v>0</v>
      </c>
      <c r="AR117" s="54">
        <v>0</v>
      </c>
      <c r="AS117" s="54">
        <v>0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205</v>
      </c>
      <c r="BG117" s="54">
        <v>205</v>
      </c>
      <c r="BH117" s="54">
        <v>204</v>
      </c>
      <c r="BI117" s="55">
        <f t="shared" si="3"/>
        <v>0.9951219512195122</v>
      </c>
      <c r="BJ117" s="33"/>
      <c r="BK117" s="33"/>
    </row>
    <row r="118" spans="1:63" ht="12.75">
      <c r="A118" s="47" t="s">
        <v>60</v>
      </c>
      <c r="B118" s="47" t="s">
        <v>150</v>
      </c>
      <c r="C118" s="17" t="s">
        <v>151</v>
      </c>
      <c r="D118" s="54">
        <v>50</v>
      </c>
      <c r="E118" s="54">
        <v>63</v>
      </c>
      <c r="F118" s="54">
        <v>44</v>
      </c>
      <c r="G118" s="54">
        <v>50</v>
      </c>
      <c r="H118" s="54">
        <v>16</v>
      </c>
      <c r="I118" s="54">
        <v>13</v>
      </c>
      <c r="J118" s="54">
        <v>12</v>
      </c>
      <c r="K118" s="54">
        <v>5</v>
      </c>
      <c r="L118" s="54">
        <v>4</v>
      </c>
      <c r="M118" s="54">
        <v>1</v>
      </c>
      <c r="N118" s="54">
        <v>3</v>
      </c>
      <c r="O118" s="54">
        <v>1</v>
      </c>
      <c r="P118" s="54">
        <v>1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1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264</v>
      </c>
      <c r="BG118" s="54">
        <v>264</v>
      </c>
      <c r="BH118" s="54">
        <v>263</v>
      </c>
      <c r="BI118" s="55">
        <f t="shared" si="3"/>
        <v>0.9962121212121212</v>
      </c>
      <c r="BJ118" s="33"/>
      <c r="BK118" s="33"/>
    </row>
    <row r="119" spans="1:63" ht="12.75">
      <c r="A119" s="47" t="s">
        <v>61</v>
      </c>
      <c r="B119" s="47" t="s">
        <v>182</v>
      </c>
      <c r="C119" s="17" t="s">
        <v>183</v>
      </c>
      <c r="D119" s="54">
        <v>4</v>
      </c>
      <c r="E119" s="54">
        <v>13</v>
      </c>
      <c r="F119" s="54">
        <v>38</v>
      </c>
      <c r="G119" s="54">
        <v>74</v>
      </c>
      <c r="H119" s="54">
        <v>134</v>
      </c>
      <c r="I119" s="54">
        <v>26</v>
      </c>
      <c r="J119" s="54">
        <v>18</v>
      </c>
      <c r="K119" s="54">
        <v>4</v>
      </c>
      <c r="L119" s="54">
        <v>4</v>
      </c>
      <c r="M119" s="54">
        <v>7</v>
      </c>
      <c r="N119" s="54">
        <v>7</v>
      </c>
      <c r="O119" s="54">
        <v>5</v>
      </c>
      <c r="P119" s="54">
        <v>4</v>
      </c>
      <c r="Q119" s="54">
        <v>3</v>
      </c>
      <c r="R119" s="54">
        <v>0</v>
      </c>
      <c r="S119" s="54">
        <v>0</v>
      </c>
      <c r="T119" s="54">
        <v>0</v>
      </c>
      <c r="U119" s="54">
        <v>0</v>
      </c>
      <c r="V119" s="54">
        <v>4</v>
      </c>
      <c r="W119" s="54">
        <v>1</v>
      </c>
      <c r="X119" s="54">
        <v>1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0</v>
      </c>
      <c r="BD119" s="54">
        <v>0</v>
      </c>
      <c r="BE119" s="54">
        <v>0</v>
      </c>
      <c r="BF119" s="54">
        <v>347</v>
      </c>
      <c r="BG119" s="54">
        <v>347</v>
      </c>
      <c r="BH119" s="54">
        <v>341</v>
      </c>
      <c r="BI119" s="55">
        <f t="shared" si="3"/>
        <v>0.9827089337175793</v>
      </c>
      <c r="BJ119" s="33"/>
      <c r="BK119" s="33"/>
    </row>
    <row r="120" spans="1:63" ht="12.75">
      <c r="A120" s="47" t="s">
        <v>68</v>
      </c>
      <c r="B120" s="47" t="s">
        <v>73</v>
      </c>
      <c r="C120" s="17" t="s">
        <v>74</v>
      </c>
      <c r="D120" s="54">
        <v>0</v>
      </c>
      <c r="E120" s="54">
        <v>0</v>
      </c>
      <c r="F120" s="54">
        <v>0</v>
      </c>
      <c r="G120" s="54">
        <v>0</v>
      </c>
      <c r="H120" s="54">
        <v>1</v>
      </c>
      <c r="I120" s="54">
        <v>1</v>
      </c>
      <c r="J120" s="54">
        <v>4</v>
      </c>
      <c r="K120" s="54">
        <v>2</v>
      </c>
      <c r="L120" s="54">
        <v>6</v>
      </c>
      <c r="M120" s="54">
        <v>3</v>
      </c>
      <c r="N120" s="54">
        <v>5</v>
      </c>
      <c r="O120" s="54">
        <v>4</v>
      </c>
      <c r="P120" s="54">
        <v>5</v>
      </c>
      <c r="Q120" s="54">
        <v>8</v>
      </c>
      <c r="R120" s="54">
        <v>15</v>
      </c>
      <c r="S120" s="54">
        <v>14</v>
      </c>
      <c r="T120" s="54">
        <v>9</v>
      </c>
      <c r="U120" s="54">
        <v>10</v>
      </c>
      <c r="V120" s="54">
        <v>1</v>
      </c>
      <c r="W120" s="54">
        <v>0</v>
      </c>
      <c r="X120" s="54">
        <v>6</v>
      </c>
      <c r="Y120" s="54">
        <v>5</v>
      </c>
      <c r="Z120" s="54">
        <v>2</v>
      </c>
      <c r="AA120" s="54">
        <v>1</v>
      </c>
      <c r="AB120" s="54">
        <v>1</v>
      </c>
      <c r="AC120" s="54">
        <v>0</v>
      </c>
      <c r="AD120" s="54">
        <v>1</v>
      </c>
      <c r="AE120" s="54">
        <v>0</v>
      </c>
      <c r="AF120" s="54">
        <v>0</v>
      </c>
      <c r="AG120" s="54">
        <v>1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1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0</v>
      </c>
      <c r="BF120" s="54">
        <v>106</v>
      </c>
      <c r="BG120" s="54">
        <v>106</v>
      </c>
      <c r="BH120" s="54">
        <v>87</v>
      </c>
      <c r="BI120" s="55">
        <f t="shared" si="3"/>
        <v>0.8207547169811321</v>
      </c>
      <c r="BJ120" s="33"/>
      <c r="BK120" s="33"/>
    </row>
    <row r="121" spans="1:63" ht="12.75">
      <c r="A121" s="47" t="s">
        <v>68</v>
      </c>
      <c r="B121" s="47" t="s">
        <v>224</v>
      </c>
      <c r="C121" s="17" t="s">
        <v>391</v>
      </c>
      <c r="D121" s="54">
        <v>0</v>
      </c>
      <c r="E121" s="54">
        <v>0</v>
      </c>
      <c r="F121" s="54">
        <v>3</v>
      </c>
      <c r="G121" s="54">
        <v>6</v>
      </c>
      <c r="H121" s="54">
        <v>2</v>
      </c>
      <c r="I121" s="54">
        <v>2</v>
      </c>
      <c r="J121" s="54">
        <v>10</v>
      </c>
      <c r="K121" s="54">
        <v>1</v>
      </c>
      <c r="L121" s="54">
        <v>3</v>
      </c>
      <c r="M121" s="54">
        <v>0</v>
      </c>
      <c r="N121" s="54">
        <v>4</v>
      </c>
      <c r="O121" s="54">
        <v>10</v>
      </c>
      <c r="P121" s="54">
        <v>4</v>
      </c>
      <c r="Q121" s="54">
        <v>4</v>
      </c>
      <c r="R121" s="54">
        <v>1</v>
      </c>
      <c r="S121" s="54">
        <v>2</v>
      </c>
      <c r="T121" s="54">
        <v>0</v>
      </c>
      <c r="U121" s="54">
        <v>1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53</v>
      </c>
      <c r="BG121" s="54">
        <v>53</v>
      </c>
      <c r="BH121" s="54">
        <v>53</v>
      </c>
      <c r="BI121" s="55">
        <f t="shared" si="3"/>
        <v>1</v>
      </c>
      <c r="BJ121" s="33"/>
      <c r="BK121" s="33"/>
    </row>
    <row r="122" spans="1:63" ht="12.75">
      <c r="A122" s="47" t="s">
        <v>90</v>
      </c>
      <c r="B122" s="47" t="s">
        <v>95</v>
      </c>
      <c r="C122" s="17" t="s">
        <v>96</v>
      </c>
      <c r="D122" s="54">
        <v>114</v>
      </c>
      <c r="E122" s="54">
        <v>47</v>
      </c>
      <c r="F122" s="54">
        <v>65</v>
      </c>
      <c r="G122" s="54">
        <v>68</v>
      </c>
      <c r="H122" s="54">
        <v>44</v>
      </c>
      <c r="I122" s="54">
        <v>31</v>
      </c>
      <c r="J122" s="54">
        <v>25</v>
      </c>
      <c r="K122" s="54">
        <v>12</v>
      </c>
      <c r="L122" s="54">
        <v>17</v>
      </c>
      <c r="M122" s="54">
        <v>11</v>
      </c>
      <c r="N122" s="54">
        <v>6</v>
      </c>
      <c r="O122" s="54">
        <v>6</v>
      </c>
      <c r="P122" s="54">
        <v>8</v>
      </c>
      <c r="Q122" s="54">
        <v>4</v>
      </c>
      <c r="R122" s="54">
        <v>3</v>
      </c>
      <c r="S122" s="54">
        <v>1</v>
      </c>
      <c r="T122" s="54">
        <v>0</v>
      </c>
      <c r="U122" s="54">
        <v>4</v>
      </c>
      <c r="V122" s="54">
        <v>2</v>
      </c>
      <c r="W122" s="54">
        <v>0</v>
      </c>
      <c r="X122" s="54">
        <v>1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2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0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471</v>
      </c>
      <c r="BG122" s="54">
        <v>471</v>
      </c>
      <c r="BH122" s="54">
        <v>466</v>
      </c>
      <c r="BI122" s="55">
        <f t="shared" si="3"/>
        <v>0.9893842887473461</v>
      </c>
      <c r="BJ122" s="33"/>
      <c r="BK122" s="33"/>
    </row>
    <row r="123" spans="1:63" ht="12.75">
      <c r="A123" s="17" t="s">
        <v>68</v>
      </c>
      <c r="B123" s="17" t="s">
        <v>71</v>
      </c>
      <c r="C123" s="17" t="s">
        <v>72</v>
      </c>
      <c r="D123" s="54">
        <v>2</v>
      </c>
      <c r="E123" s="54">
        <v>0</v>
      </c>
      <c r="F123" s="54">
        <v>9</v>
      </c>
      <c r="G123" s="54">
        <v>2</v>
      </c>
      <c r="H123" s="54">
        <v>9</v>
      </c>
      <c r="I123" s="54">
        <v>12</v>
      </c>
      <c r="J123" s="54">
        <v>14</v>
      </c>
      <c r="K123" s="54">
        <v>8</v>
      </c>
      <c r="L123" s="54">
        <v>6</v>
      </c>
      <c r="M123" s="54">
        <v>5</v>
      </c>
      <c r="N123" s="54">
        <v>1</v>
      </c>
      <c r="O123" s="54">
        <v>2</v>
      </c>
      <c r="P123" s="54">
        <v>0</v>
      </c>
      <c r="Q123" s="54">
        <v>1</v>
      </c>
      <c r="R123" s="54">
        <v>1</v>
      </c>
      <c r="S123" s="54">
        <v>1</v>
      </c>
      <c r="T123" s="54">
        <v>0</v>
      </c>
      <c r="U123" s="54">
        <v>5</v>
      </c>
      <c r="V123" s="54">
        <v>0</v>
      </c>
      <c r="W123" s="54">
        <v>0</v>
      </c>
      <c r="X123" s="54">
        <v>1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1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1</v>
      </c>
      <c r="BE123" s="54">
        <v>0</v>
      </c>
      <c r="BF123" s="54">
        <v>81</v>
      </c>
      <c r="BG123" s="54">
        <v>81</v>
      </c>
      <c r="BH123" s="54">
        <v>78</v>
      </c>
      <c r="BI123" s="55">
        <f t="shared" si="3"/>
        <v>0.9629629629629629</v>
      </c>
      <c r="BJ123" s="33"/>
      <c r="BK123" s="33"/>
    </row>
    <row r="124" spans="1:63" ht="12.75">
      <c r="A124" s="47" t="s">
        <v>79</v>
      </c>
      <c r="B124" s="47" t="s">
        <v>227</v>
      </c>
      <c r="C124" s="17" t="s">
        <v>228</v>
      </c>
      <c r="D124" s="54">
        <v>10</v>
      </c>
      <c r="E124" s="54">
        <v>10</v>
      </c>
      <c r="F124" s="54">
        <v>30</v>
      </c>
      <c r="G124" s="54">
        <v>40</v>
      </c>
      <c r="H124" s="54">
        <v>43</v>
      </c>
      <c r="I124" s="54">
        <v>25</v>
      </c>
      <c r="J124" s="54">
        <v>16</v>
      </c>
      <c r="K124" s="54">
        <v>14</v>
      </c>
      <c r="L124" s="54">
        <v>18</v>
      </c>
      <c r="M124" s="54">
        <v>4</v>
      </c>
      <c r="N124" s="54">
        <v>5</v>
      </c>
      <c r="O124" s="54">
        <v>4</v>
      </c>
      <c r="P124" s="54">
        <v>6</v>
      </c>
      <c r="Q124" s="54">
        <v>1</v>
      </c>
      <c r="R124" s="54">
        <v>1</v>
      </c>
      <c r="S124" s="54">
        <v>0</v>
      </c>
      <c r="T124" s="54">
        <v>1</v>
      </c>
      <c r="U124" s="54">
        <v>0</v>
      </c>
      <c r="V124" s="54">
        <v>0</v>
      </c>
      <c r="W124" s="54">
        <v>1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229</v>
      </c>
      <c r="BG124" s="54">
        <v>229</v>
      </c>
      <c r="BH124" s="54">
        <v>228</v>
      </c>
      <c r="BI124" s="55">
        <f t="shared" si="3"/>
        <v>0.9956331877729258</v>
      </c>
      <c r="BJ124" s="33"/>
      <c r="BK124" s="33"/>
    </row>
    <row r="125" spans="1:63" ht="12.75">
      <c r="A125" s="47" t="s">
        <v>90</v>
      </c>
      <c r="B125" s="47" t="s">
        <v>340</v>
      </c>
      <c r="C125" s="17" t="s">
        <v>341</v>
      </c>
      <c r="D125" s="54">
        <v>3</v>
      </c>
      <c r="E125" s="54">
        <v>9</v>
      </c>
      <c r="F125" s="54">
        <v>9</v>
      </c>
      <c r="G125" s="54">
        <v>17</v>
      </c>
      <c r="H125" s="54">
        <v>15</v>
      </c>
      <c r="I125" s="54">
        <v>8</v>
      </c>
      <c r="J125" s="54">
        <v>4</v>
      </c>
      <c r="K125" s="54">
        <v>10</v>
      </c>
      <c r="L125" s="54">
        <v>4</v>
      </c>
      <c r="M125" s="54">
        <v>7</v>
      </c>
      <c r="N125" s="54">
        <v>2</v>
      </c>
      <c r="O125" s="54">
        <v>6</v>
      </c>
      <c r="P125" s="54">
        <v>8</v>
      </c>
      <c r="Q125" s="54">
        <v>7</v>
      </c>
      <c r="R125" s="54">
        <v>5</v>
      </c>
      <c r="S125" s="54">
        <v>5</v>
      </c>
      <c r="T125" s="54">
        <v>5</v>
      </c>
      <c r="U125" s="54">
        <v>6</v>
      </c>
      <c r="V125" s="54">
        <v>1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0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132</v>
      </c>
      <c r="BG125" s="54">
        <v>132</v>
      </c>
      <c r="BH125" s="54">
        <v>130</v>
      </c>
      <c r="BI125" s="55">
        <f t="shared" si="3"/>
        <v>0.9848484848484849</v>
      </c>
      <c r="BJ125" s="33"/>
      <c r="BK125" s="33"/>
    </row>
    <row r="126" spans="1:63" ht="12.75">
      <c r="A126" s="47" t="s">
        <v>68</v>
      </c>
      <c r="B126" s="47" t="s">
        <v>75</v>
      </c>
      <c r="C126" s="17" t="s">
        <v>76</v>
      </c>
      <c r="D126" s="54">
        <v>3</v>
      </c>
      <c r="E126" s="54">
        <v>8</v>
      </c>
      <c r="F126" s="54">
        <v>6</v>
      </c>
      <c r="G126" s="54">
        <v>5</v>
      </c>
      <c r="H126" s="54">
        <v>12</v>
      </c>
      <c r="I126" s="54">
        <v>32</v>
      </c>
      <c r="J126" s="54">
        <v>45</v>
      </c>
      <c r="K126" s="54">
        <v>28</v>
      </c>
      <c r="L126" s="54">
        <v>17</v>
      </c>
      <c r="M126" s="54">
        <v>15</v>
      </c>
      <c r="N126" s="54">
        <v>24</v>
      </c>
      <c r="O126" s="54">
        <v>23</v>
      </c>
      <c r="P126" s="54">
        <v>22</v>
      </c>
      <c r="Q126" s="54">
        <v>3</v>
      </c>
      <c r="R126" s="54">
        <v>1</v>
      </c>
      <c r="S126" s="54">
        <v>1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245</v>
      </c>
      <c r="BG126" s="54">
        <v>245</v>
      </c>
      <c r="BH126" s="54">
        <v>245</v>
      </c>
      <c r="BI126" s="55">
        <f t="shared" si="3"/>
        <v>1</v>
      </c>
      <c r="BJ126" s="33"/>
      <c r="BK126" s="33"/>
    </row>
    <row r="127" spans="1:63" ht="12.75">
      <c r="A127" s="47" t="s">
        <v>58</v>
      </c>
      <c r="B127" s="47" t="s">
        <v>112</v>
      </c>
      <c r="C127" s="17" t="s">
        <v>113</v>
      </c>
      <c r="D127" s="54">
        <v>21</v>
      </c>
      <c r="E127" s="54">
        <v>15</v>
      </c>
      <c r="F127" s="54">
        <v>10</v>
      </c>
      <c r="G127" s="54">
        <v>1</v>
      </c>
      <c r="H127" s="54">
        <v>2</v>
      </c>
      <c r="I127" s="54">
        <v>3</v>
      </c>
      <c r="J127" s="54">
        <v>0</v>
      </c>
      <c r="K127" s="54">
        <v>0</v>
      </c>
      <c r="L127" s="54">
        <v>2</v>
      </c>
      <c r="M127" s="54">
        <v>3</v>
      </c>
      <c r="N127" s="54">
        <v>7</v>
      </c>
      <c r="O127" s="54">
        <v>6</v>
      </c>
      <c r="P127" s="54">
        <v>6</v>
      </c>
      <c r="Q127" s="54">
        <v>1</v>
      </c>
      <c r="R127" s="54">
        <v>4</v>
      </c>
      <c r="S127" s="54">
        <v>0</v>
      </c>
      <c r="T127" s="54">
        <v>1</v>
      </c>
      <c r="U127" s="54">
        <v>0</v>
      </c>
      <c r="V127" s="54">
        <v>1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0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0</v>
      </c>
      <c r="BB127" s="54">
        <v>0</v>
      </c>
      <c r="BC127" s="54">
        <v>0</v>
      </c>
      <c r="BD127" s="54">
        <v>0</v>
      </c>
      <c r="BE127" s="54">
        <v>15</v>
      </c>
      <c r="BF127" s="54">
        <v>98</v>
      </c>
      <c r="BG127" s="54">
        <v>83</v>
      </c>
      <c r="BH127" s="54">
        <v>82</v>
      </c>
      <c r="BI127" s="55">
        <f t="shared" si="3"/>
        <v>0.9879518072289156</v>
      </c>
      <c r="BJ127" s="33"/>
      <c r="BK127" s="33"/>
    </row>
    <row r="128" spans="1:63" ht="12.75">
      <c r="A128" s="47" t="s">
        <v>79</v>
      </c>
      <c r="B128" s="47" t="s">
        <v>251</v>
      </c>
      <c r="C128" s="17" t="s">
        <v>252</v>
      </c>
      <c r="D128" s="54">
        <v>0</v>
      </c>
      <c r="E128" s="54">
        <v>0</v>
      </c>
      <c r="F128" s="54">
        <v>0</v>
      </c>
      <c r="G128" s="54">
        <v>0</v>
      </c>
      <c r="H128" s="54">
        <v>2</v>
      </c>
      <c r="I128" s="54">
        <v>6</v>
      </c>
      <c r="J128" s="54">
        <v>0</v>
      </c>
      <c r="K128" s="54">
        <v>1</v>
      </c>
      <c r="L128" s="54">
        <v>3</v>
      </c>
      <c r="M128" s="54">
        <v>1</v>
      </c>
      <c r="N128" s="54">
        <v>2</v>
      </c>
      <c r="O128" s="54">
        <v>0</v>
      </c>
      <c r="P128" s="54">
        <v>2</v>
      </c>
      <c r="Q128" s="54">
        <v>0</v>
      </c>
      <c r="R128" s="54">
        <v>0</v>
      </c>
      <c r="S128" s="54">
        <v>1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0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18</v>
      </c>
      <c r="BG128" s="54">
        <v>18</v>
      </c>
      <c r="BH128" s="54">
        <v>18</v>
      </c>
      <c r="BI128" s="55">
        <f t="shared" si="3"/>
        <v>1</v>
      </c>
      <c r="BJ128" s="33"/>
      <c r="BK128" s="33"/>
    </row>
    <row r="129" spans="1:63" ht="12.75">
      <c r="A129" s="47" t="s">
        <v>86</v>
      </c>
      <c r="B129" s="47" t="s">
        <v>328</v>
      </c>
      <c r="C129" s="17" t="s">
        <v>329</v>
      </c>
      <c r="D129" s="54">
        <v>25</v>
      </c>
      <c r="E129" s="54">
        <v>11</v>
      </c>
      <c r="F129" s="54">
        <v>11</v>
      </c>
      <c r="G129" s="54">
        <v>6</v>
      </c>
      <c r="H129" s="54">
        <v>5</v>
      </c>
      <c r="I129" s="54">
        <v>8</v>
      </c>
      <c r="J129" s="54">
        <v>4</v>
      </c>
      <c r="K129" s="54">
        <v>4</v>
      </c>
      <c r="L129" s="54">
        <v>7</v>
      </c>
      <c r="M129" s="54">
        <v>4</v>
      </c>
      <c r="N129" s="54">
        <v>8</v>
      </c>
      <c r="O129" s="54">
        <v>1</v>
      </c>
      <c r="P129" s="54">
        <v>0</v>
      </c>
      <c r="Q129" s="54">
        <v>1</v>
      </c>
      <c r="R129" s="54">
        <v>0</v>
      </c>
      <c r="S129" s="54">
        <v>0</v>
      </c>
      <c r="T129" s="54">
        <v>1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0</v>
      </c>
      <c r="AM129" s="54">
        <v>0</v>
      </c>
      <c r="AN129" s="54">
        <v>1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97</v>
      </c>
      <c r="BG129" s="54">
        <v>97</v>
      </c>
      <c r="BH129" s="54">
        <v>96</v>
      </c>
      <c r="BI129" s="55">
        <f t="shared" si="3"/>
        <v>0.9896907216494846</v>
      </c>
      <c r="BJ129" s="33"/>
      <c r="BK129" s="33"/>
    </row>
    <row r="130" spans="1:63" ht="12.75">
      <c r="A130" s="47" t="s">
        <v>80</v>
      </c>
      <c r="B130" s="47" t="s">
        <v>297</v>
      </c>
      <c r="C130" s="17" t="s">
        <v>298</v>
      </c>
      <c r="D130" s="54">
        <v>1</v>
      </c>
      <c r="E130" s="54">
        <v>4</v>
      </c>
      <c r="F130" s="54">
        <v>9</v>
      </c>
      <c r="G130" s="54">
        <v>3</v>
      </c>
      <c r="H130" s="54">
        <v>9</v>
      </c>
      <c r="I130" s="54">
        <v>12</v>
      </c>
      <c r="J130" s="54">
        <v>10</v>
      </c>
      <c r="K130" s="54">
        <v>5</v>
      </c>
      <c r="L130" s="54">
        <v>4</v>
      </c>
      <c r="M130" s="54">
        <v>1</v>
      </c>
      <c r="N130" s="54">
        <v>4</v>
      </c>
      <c r="O130" s="54">
        <v>2</v>
      </c>
      <c r="P130" s="54">
        <v>3</v>
      </c>
      <c r="Q130" s="54">
        <v>0</v>
      </c>
      <c r="R130" s="54">
        <v>1</v>
      </c>
      <c r="S130" s="54">
        <v>0</v>
      </c>
      <c r="T130" s="54">
        <v>1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0</v>
      </c>
      <c r="BB130" s="54">
        <v>0</v>
      </c>
      <c r="BC130" s="54">
        <v>0</v>
      </c>
      <c r="BD130" s="54">
        <v>0</v>
      </c>
      <c r="BE130" s="54">
        <v>0</v>
      </c>
      <c r="BF130" s="54">
        <v>69</v>
      </c>
      <c r="BG130" s="54">
        <v>69</v>
      </c>
      <c r="BH130" s="54">
        <v>69</v>
      </c>
      <c r="BI130" s="55">
        <f t="shared" si="3"/>
        <v>1</v>
      </c>
      <c r="BJ130" s="33"/>
      <c r="BK130" s="33"/>
    </row>
    <row r="131" spans="1:63" ht="12.75">
      <c r="A131" s="47" t="s">
        <v>60</v>
      </c>
      <c r="B131" s="47" t="s">
        <v>127</v>
      </c>
      <c r="C131" s="17" t="s">
        <v>128</v>
      </c>
      <c r="D131" s="54">
        <v>0</v>
      </c>
      <c r="E131" s="54">
        <v>2</v>
      </c>
      <c r="F131" s="54">
        <v>7</v>
      </c>
      <c r="G131" s="54">
        <v>12</v>
      </c>
      <c r="H131" s="54">
        <v>20</v>
      </c>
      <c r="I131" s="54">
        <v>15</v>
      </c>
      <c r="J131" s="54">
        <v>18</v>
      </c>
      <c r="K131" s="54">
        <v>13</v>
      </c>
      <c r="L131" s="54">
        <v>5</v>
      </c>
      <c r="M131" s="54">
        <v>3</v>
      </c>
      <c r="N131" s="54">
        <v>1</v>
      </c>
      <c r="O131" s="54">
        <v>0</v>
      </c>
      <c r="P131" s="54">
        <v>0</v>
      </c>
      <c r="Q131" s="54">
        <v>2</v>
      </c>
      <c r="R131" s="54">
        <v>2</v>
      </c>
      <c r="S131" s="54">
        <v>1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54">
        <v>0</v>
      </c>
      <c r="BD131" s="54">
        <v>0</v>
      </c>
      <c r="BE131" s="54">
        <v>0</v>
      </c>
      <c r="BF131" s="54">
        <v>101</v>
      </c>
      <c r="BG131" s="54">
        <v>101</v>
      </c>
      <c r="BH131" s="54">
        <v>101</v>
      </c>
      <c r="BI131" s="55">
        <f t="shared" si="3"/>
        <v>1</v>
      </c>
      <c r="BJ131" s="33"/>
      <c r="BK131" s="33"/>
    </row>
    <row r="132" spans="1:63" ht="12.75">
      <c r="A132" s="47" t="s">
        <v>58</v>
      </c>
      <c r="B132" s="47" t="s">
        <v>357</v>
      </c>
      <c r="C132" s="17" t="s">
        <v>377</v>
      </c>
      <c r="D132" s="54">
        <v>2</v>
      </c>
      <c r="E132" s="54">
        <v>2</v>
      </c>
      <c r="F132" s="54">
        <v>3</v>
      </c>
      <c r="G132" s="54">
        <v>4</v>
      </c>
      <c r="H132" s="54">
        <v>12</v>
      </c>
      <c r="I132" s="54">
        <v>6</v>
      </c>
      <c r="J132" s="54">
        <v>3</v>
      </c>
      <c r="K132" s="54">
        <v>9</v>
      </c>
      <c r="L132" s="54">
        <v>14</v>
      </c>
      <c r="M132" s="54">
        <v>9</v>
      </c>
      <c r="N132" s="54">
        <v>5</v>
      </c>
      <c r="O132" s="54">
        <v>0</v>
      </c>
      <c r="P132" s="54">
        <v>5</v>
      </c>
      <c r="Q132" s="54">
        <v>2</v>
      </c>
      <c r="R132" s="54">
        <v>5</v>
      </c>
      <c r="S132" s="54">
        <v>3</v>
      </c>
      <c r="T132" s="54">
        <v>4</v>
      </c>
      <c r="U132" s="54">
        <v>2</v>
      </c>
      <c r="V132" s="54">
        <v>3</v>
      </c>
      <c r="W132" s="54">
        <v>4</v>
      </c>
      <c r="X132" s="54">
        <v>1</v>
      </c>
      <c r="Y132" s="54">
        <v>4</v>
      </c>
      <c r="Z132" s="54">
        <v>5</v>
      </c>
      <c r="AA132" s="54">
        <v>1</v>
      </c>
      <c r="AB132" s="54">
        <v>2</v>
      </c>
      <c r="AC132" s="54">
        <v>1</v>
      </c>
      <c r="AD132" s="54">
        <v>1</v>
      </c>
      <c r="AE132" s="54">
        <v>0</v>
      </c>
      <c r="AF132" s="54">
        <v>0</v>
      </c>
      <c r="AG132" s="54">
        <v>1</v>
      </c>
      <c r="AH132" s="54">
        <v>1</v>
      </c>
      <c r="AI132" s="54">
        <v>5</v>
      </c>
      <c r="AJ132" s="54">
        <v>1</v>
      </c>
      <c r="AK132" s="54">
        <v>2</v>
      </c>
      <c r="AL132" s="54">
        <v>1</v>
      </c>
      <c r="AM132" s="54">
        <v>1</v>
      </c>
      <c r="AN132" s="54">
        <v>0</v>
      </c>
      <c r="AO132" s="54">
        <v>0</v>
      </c>
      <c r="AP132" s="54">
        <v>1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9</v>
      </c>
      <c r="BE132" s="54">
        <v>216</v>
      </c>
      <c r="BF132" s="54">
        <v>350</v>
      </c>
      <c r="BG132" s="54">
        <v>134</v>
      </c>
      <c r="BH132" s="54">
        <v>90</v>
      </c>
      <c r="BI132" s="55">
        <f t="shared" si="3"/>
        <v>0.6716417910447762</v>
      </c>
      <c r="BJ132" s="33"/>
      <c r="BK132" s="33"/>
    </row>
    <row r="133" spans="1:63" ht="12.75">
      <c r="A133" s="47" t="s">
        <v>68</v>
      </c>
      <c r="B133" s="47" t="s">
        <v>220</v>
      </c>
      <c r="C133" s="17" t="s">
        <v>221</v>
      </c>
      <c r="D133" s="54">
        <v>1</v>
      </c>
      <c r="E133" s="54">
        <v>6</v>
      </c>
      <c r="F133" s="54">
        <v>1</v>
      </c>
      <c r="G133" s="54">
        <v>14</v>
      </c>
      <c r="H133" s="54">
        <v>12</v>
      </c>
      <c r="I133" s="54">
        <v>10</v>
      </c>
      <c r="J133" s="54">
        <v>1</v>
      </c>
      <c r="K133" s="54">
        <v>3</v>
      </c>
      <c r="L133" s="54">
        <v>4</v>
      </c>
      <c r="M133" s="54">
        <v>5</v>
      </c>
      <c r="N133" s="54">
        <v>1</v>
      </c>
      <c r="O133" s="54">
        <v>1</v>
      </c>
      <c r="P133" s="54">
        <v>1</v>
      </c>
      <c r="Q133" s="54">
        <v>1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61</v>
      </c>
      <c r="BG133" s="54">
        <v>61</v>
      </c>
      <c r="BH133" s="54">
        <v>61</v>
      </c>
      <c r="BI133" s="55">
        <f t="shared" si="3"/>
        <v>1</v>
      </c>
      <c r="BJ133" s="33"/>
      <c r="BK133" s="33"/>
    </row>
    <row r="134" spans="1:63" ht="12.75">
      <c r="A134" s="47" t="s">
        <v>79</v>
      </c>
      <c r="B134" s="47" t="s">
        <v>243</v>
      </c>
      <c r="C134" s="17" t="s">
        <v>244</v>
      </c>
      <c r="D134" s="54">
        <v>8</v>
      </c>
      <c r="E134" s="54">
        <v>37</v>
      </c>
      <c r="F134" s="54">
        <v>63</v>
      </c>
      <c r="G134" s="54">
        <v>62</v>
      </c>
      <c r="H134" s="54">
        <v>54</v>
      </c>
      <c r="I134" s="54">
        <v>60</v>
      </c>
      <c r="J134" s="54">
        <v>22</v>
      </c>
      <c r="K134" s="54">
        <v>8</v>
      </c>
      <c r="L134" s="54">
        <v>13</v>
      </c>
      <c r="M134" s="54">
        <v>14</v>
      </c>
      <c r="N134" s="54">
        <v>28</v>
      </c>
      <c r="O134" s="54">
        <v>20</v>
      </c>
      <c r="P134" s="54">
        <v>25</v>
      </c>
      <c r="Q134" s="54">
        <v>13</v>
      </c>
      <c r="R134" s="54">
        <v>3</v>
      </c>
      <c r="S134" s="54">
        <v>4</v>
      </c>
      <c r="T134" s="54">
        <v>2</v>
      </c>
      <c r="U134" s="54">
        <v>1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1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1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439</v>
      </c>
      <c r="BG134" s="54">
        <v>439</v>
      </c>
      <c r="BH134" s="54">
        <v>437</v>
      </c>
      <c r="BI134" s="55">
        <f t="shared" si="3"/>
        <v>0.9954441913439636</v>
      </c>
      <c r="BJ134" s="33"/>
      <c r="BK134" s="33"/>
    </row>
    <row r="135" spans="1:63" ht="12.75">
      <c r="A135" s="47" t="s">
        <v>58</v>
      </c>
      <c r="B135" s="49" t="s">
        <v>114</v>
      </c>
      <c r="C135" s="17" t="s">
        <v>115</v>
      </c>
      <c r="D135" s="54">
        <v>4</v>
      </c>
      <c r="E135" s="54">
        <v>5</v>
      </c>
      <c r="F135" s="54">
        <v>7</v>
      </c>
      <c r="G135" s="54">
        <v>5</v>
      </c>
      <c r="H135" s="54">
        <v>8</v>
      </c>
      <c r="I135" s="54">
        <v>4</v>
      </c>
      <c r="J135" s="54">
        <v>2</v>
      </c>
      <c r="K135" s="54">
        <v>2</v>
      </c>
      <c r="L135" s="54">
        <v>1</v>
      </c>
      <c r="M135" s="54">
        <v>1</v>
      </c>
      <c r="N135" s="54">
        <v>1</v>
      </c>
      <c r="O135" s="54">
        <v>0</v>
      </c>
      <c r="P135" s="54">
        <v>0</v>
      </c>
      <c r="Q135" s="54">
        <v>0</v>
      </c>
      <c r="R135" s="54">
        <v>0</v>
      </c>
      <c r="S135" s="54">
        <v>1</v>
      </c>
      <c r="T135" s="54">
        <v>0</v>
      </c>
      <c r="U135" s="54">
        <v>4</v>
      </c>
      <c r="V135" s="54">
        <v>0</v>
      </c>
      <c r="W135" s="54">
        <v>1</v>
      </c>
      <c r="X135" s="54">
        <v>0</v>
      </c>
      <c r="Y135" s="54">
        <v>1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1</v>
      </c>
      <c r="BE135" s="54">
        <v>2</v>
      </c>
      <c r="BF135" s="54">
        <v>50</v>
      </c>
      <c r="BG135" s="54">
        <v>48</v>
      </c>
      <c r="BH135" s="54">
        <v>45</v>
      </c>
      <c r="BI135" s="55">
        <f t="shared" si="3"/>
        <v>0.9375</v>
      </c>
      <c r="BJ135" s="33"/>
      <c r="BK135" s="33"/>
    </row>
    <row r="136" spans="1:63" ht="12.75">
      <c r="A136" s="47" t="s">
        <v>83</v>
      </c>
      <c r="B136" s="47" t="s">
        <v>316</v>
      </c>
      <c r="C136" s="17" t="s">
        <v>317</v>
      </c>
      <c r="D136" s="54">
        <v>159</v>
      </c>
      <c r="E136" s="54">
        <v>63</v>
      </c>
      <c r="F136" s="54">
        <v>46</v>
      </c>
      <c r="G136" s="54">
        <v>53</v>
      </c>
      <c r="H136" s="54">
        <v>91</v>
      </c>
      <c r="I136" s="54">
        <v>75</v>
      </c>
      <c r="J136" s="54">
        <v>69</v>
      </c>
      <c r="K136" s="54">
        <v>30</v>
      </c>
      <c r="L136" s="54">
        <v>15</v>
      </c>
      <c r="M136" s="54">
        <v>15</v>
      </c>
      <c r="N136" s="54">
        <v>18</v>
      </c>
      <c r="O136" s="54">
        <v>13</v>
      </c>
      <c r="P136" s="54">
        <v>13</v>
      </c>
      <c r="Q136" s="54">
        <v>11</v>
      </c>
      <c r="R136" s="54">
        <v>12</v>
      </c>
      <c r="S136" s="54">
        <v>3</v>
      </c>
      <c r="T136" s="54">
        <v>5</v>
      </c>
      <c r="U136" s="54">
        <v>4</v>
      </c>
      <c r="V136" s="54">
        <v>7</v>
      </c>
      <c r="W136" s="54">
        <v>4</v>
      </c>
      <c r="X136" s="54">
        <v>5</v>
      </c>
      <c r="Y136" s="54">
        <v>1</v>
      </c>
      <c r="Z136" s="54">
        <v>1</v>
      </c>
      <c r="AA136" s="54">
        <v>0</v>
      </c>
      <c r="AB136" s="54">
        <v>4</v>
      </c>
      <c r="AC136" s="54">
        <v>1</v>
      </c>
      <c r="AD136" s="54">
        <v>2</v>
      </c>
      <c r="AE136" s="54">
        <v>1</v>
      </c>
      <c r="AF136" s="54">
        <v>0</v>
      </c>
      <c r="AG136" s="54">
        <v>0</v>
      </c>
      <c r="AH136" s="54">
        <v>0</v>
      </c>
      <c r="AI136" s="54">
        <v>1</v>
      </c>
      <c r="AJ136" s="54">
        <v>3</v>
      </c>
      <c r="AK136" s="54">
        <v>1</v>
      </c>
      <c r="AL136" s="54">
        <v>2</v>
      </c>
      <c r="AM136" s="54">
        <v>1</v>
      </c>
      <c r="AN136" s="54">
        <v>1</v>
      </c>
      <c r="AO136" s="54">
        <v>1</v>
      </c>
      <c r="AP136" s="54">
        <v>0</v>
      </c>
      <c r="AQ136" s="54">
        <v>1</v>
      </c>
      <c r="AR136" s="54">
        <v>0</v>
      </c>
      <c r="AS136" s="54">
        <v>1</v>
      </c>
      <c r="AT136" s="54">
        <v>1</v>
      </c>
      <c r="AU136" s="54">
        <v>0</v>
      </c>
      <c r="AV136" s="54">
        <v>0</v>
      </c>
      <c r="AW136" s="54">
        <v>0</v>
      </c>
      <c r="AX136" s="54">
        <v>0</v>
      </c>
      <c r="AY136" s="54">
        <v>1</v>
      </c>
      <c r="AZ136" s="54">
        <v>1</v>
      </c>
      <c r="BA136" s="54">
        <v>1</v>
      </c>
      <c r="BB136" s="54">
        <v>1</v>
      </c>
      <c r="BC136" s="54">
        <v>2</v>
      </c>
      <c r="BD136" s="54">
        <v>39</v>
      </c>
      <c r="BE136" s="54">
        <v>0</v>
      </c>
      <c r="BF136" s="54">
        <v>779</v>
      </c>
      <c r="BG136" s="54">
        <v>779</v>
      </c>
      <c r="BH136" s="54">
        <v>695</v>
      </c>
      <c r="BI136" s="55">
        <f aca="true" t="shared" si="4" ref="BI136:BI159">IF(ISERROR(BH136/BG136),"No ADWT data",(BH136/BG136))</f>
        <v>0.8921694480102695</v>
      </c>
      <c r="BJ136" s="33"/>
      <c r="BK136" s="33"/>
    </row>
    <row r="137" spans="1:63" ht="12.75">
      <c r="A137" s="47" t="s">
        <v>80</v>
      </c>
      <c r="B137" s="47" t="s">
        <v>305</v>
      </c>
      <c r="C137" s="17" t="s">
        <v>306</v>
      </c>
      <c r="D137" s="54">
        <v>3</v>
      </c>
      <c r="E137" s="54">
        <v>2</v>
      </c>
      <c r="F137" s="54">
        <v>4</v>
      </c>
      <c r="G137" s="54">
        <v>7</v>
      </c>
      <c r="H137" s="54">
        <v>23</v>
      </c>
      <c r="I137" s="54">
        <v>17</v>
      </c>
      <c r="J137" s="54">
        <v>3</v>
      </c>
      <c r="K137" s="54">
        <v>5</v>
      </c>
      <c r="L137" s="54">
        <v>6</v>
      </c>
      <c r="M137" s="54">
        <v>11</v>
      </c>
      <c r="N137" s="54">
        <v>2</v>
      </c>
      <c r="O137" s="54">
        <v>4</v>
      </c>
      <c r="P137" s="54">
        <v>1</v>
      </c>
      <c r="Q137" s="54">
        <v>1</v>
      </c>
      <c r="R137" s="54">
        <v>2</v>
      </c>
      <c r="S137" s="54">
        <v>1</v>
      </c>
      <c r="T137" s="54">
        <v>0</v>
      </c>
      <c r="U137" s="54">
        <v>0</v>
      </c>
      <c r="V137" s="54">
        <v>0</v>
      </c>
      <c r="W137" s="54">
        <v>1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93</v>
      </c>
      <c r="BG137" s="54">
        <v>93</v>
      </c>
      <c r="BH137" s="54">
        <v>92</v>
      </c>
      <c r="BI137" s="55">
        <f t="shared" si="4"/>
        <v>0.989247311827957</v>
      </c>
      <c r="BJ137" s="33"/>
      <c r="BK137" s="33"/>
    </row>
    <row r="138" spans="1:63" ht="12.75">
      <c r="A138" s="47" t="s">
        <v>90</v>
      </c>
      <c r="B138" s="47" t="s">
        <v>344</v>
      </c>
      <c r="C138" s="17" t="s">
        <v>345</v>
      </c>
      <c r="D138" s="54">
        <v>11</v>
      </c>
      <c r="E138" s="54">
        <v>4</v>
      </c>
      <c r="F138" s="54">
        <v>4</v>
      </c>
      <c r="G138" s="54">
        <v>4</v>
      </c>
      <c r="H138" s="54">
        <v>2</v>
      </c>
      <c r="I138" s="54">
        <v>4</v>
      </c>
      <c r="J138" s="54">
        <v>9</v>
      </c>
      <c r="K138" s="54">
        <v>5</v>
      </c>
      <c r="L138" s="54">
        <v>8</v>
      </c>
      <c r="M138" s="54">
        <v>9</v>
      </c>
      <c r="N138" s="54">
        <v>1</v>
      </c>
      <c r="O138" s="54">
        <v>3</v>
      </c>
      <c r="P138" s="54">
        <v>1</v>
      </c>
      <c r="Q138" s="54">
        <v>1</v>
      </c>
      <c r="R138" s="54">
        <v>0</v>
      </c>
      <c r="S138" s="54">
        <v>1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0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0</v>
      </c>
      <c r="BD138" s="54">
        <v>0</v>
      </c>
      <c r="BE138" s="54">
        <v>0</v>
      </c>
      <c r="BF138" s="54">
        <v>67</v>
      </c>
      <c r="BG138" s="54">
        <v>67</v>
      </c>
      <c r="BH138" s="54">
        <v>67</v>
      </c>
      <c r="BI138" s="55">
        <f t="shared" si="4"/>
        <v>1</v>
      </c>
      <c r="BJ138" s="33"/>
      <c r="BK138" s="33"/>
    </row>
    <row r="139" spans="1:63" ht="12.75">
      <c r="A139" s="47" t="s">
        <v>60</v>
      </c>
      <c r="B139" s="47" t="s">
        <v>143</v>
      </c>
      <c r="C139" s="17" t="s">
        <v>144</v>
      </c>
      <c r="D139" s="54">
        <v>19</v>
      </c>
      <c r="E139" s="54">
        <v>7</v>
      </c>
      <c r="F139" s="54">
        <v>31</v>
      </c>
      <c r="G139" s="54">
        <v>55</v>
      </c>
      <c r="H139" s="54">
        <v>16</v>
      </c>
      <c r="I139" s="54">
        <v>9</v>
      </c>
      <c r="J139" s="54">
        <v>14</v>
      </c>
      <c r="K139" s="54">
        <v>30</v>
      </c>
      <c r="L139" s="54">
        <v>12</v>
      </c>
      <c r="M139" s="54">
        <v>4</v>
      </c>
      <c r="N139" s="54">
        <v>2</v>
      </c>
      <c r="O139" s="54">
        <v>7</v>
      </c>
      <c r="P139" s="54">
        <v>0</v>
      </c>
      <c r="Q139" s="54">
        <v>1</v>
      </c>
      <c r="R139" s="54">
        <v>0</v>
      </c>
      <c r="S139" s="54">
        <v>1</v>
      </c>
      <c r="T139" s="54">
        <v>3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211</v>
      </c>
      <c r="BG139" s="54">
        <v>211</v>
      </c>
      <c r="BH139" s="54">
        <v>211</v>
      </c>
      <c r="BI139" s="55">
        <f t="shared" si="4"/>
        <v>1</v>
      </c>
      <c r="BJ139" s="33"/>
      <c r="BK139" s="33"/>
    </row>
    <row r="140" spans="1:63" ht="12.75">
      <c r="A140" s="47" t="s">
        <v>68</v>
      </c>
      <c r="B140" s="49" t="s">
        <v>206</v>
      </c>
      <c r="C140" s="17" t="s">
        <v>207</v>
      </c>
      <c r="D140" s="54">
        <v>0</v>
      </c>
      <c r="E140" s="54">
        <v>1</v>
      </c>
      <c r="F140" s="54">
        <v>2</v>
      </c>
      <c r="G140" s="54">
        <v>0</v>
      </c>
      <c r="H140" s="54">
        <v>0</v>
      </c>
      <c r="I140" s="54">
        <v>2</v>
      </c>
      <c r="J140" s="54">
        <v>1</v>
      </c>
      <c r="K140" s="54">
        <v>3</v>
      </c>
      <c r="L140" s="54">
        <v>5</v>
      </c>
      <c r="M140" s="54">
        <v>1</v>
      </c>
      <c r="N140" s="54">
        <v>3</v>
      </c>
      <c r="O140" s="54">
        <v>1</v>
      </c>
      <c r="P140" s="54">
        <v>7</v>
      </c>
      <c r="Q140" s="54">
        <v>2</v>
      </c>
      <c r="R140" s="54">
        <v>2</v>
      </c>
      <c r="S140" s="54">
        <v>2</v>
      </c>
      <c r="T140" s="54">
        <v>2</v>
      </c>
      <c r="U140" s="54">
        <v>4</v>
      </c>
      <c r="V140" s="54">
        <v>4</v>
      </c>
      <c r="W140" s="54">
        <v>5</v>
      </c>
      <c r="X140" s="54">
        <v>4</v>
      </c>
      <c r="Y140" s="54">
        <v>3</v>
      </c>
      <c r="Z140" s="54">
        <v>3</v>
      </c>
      <c r="AA140" s="54">
        <v>3</v>
      </c>
      <c r="AB140" s="54">
        <v>0</v>
      </c>
      <c r="AC140" s="54">
        <v>1</v>
      </c>
      <c r="AD140" s="54">
        <v>1</v>
      </c>
      <c r="AE140" s="54">
        <v>0</v>
      </c>
      <c r="AF140" s="54">
        <v>0</v>
      </c>
      <c r="AG140" s="54">
        <v>1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63</v>
      </c>
      <c r="BG140" s="54">
        <v>63</v>
      </c>
      <c r="BH140" s="54">
        <v>38</v>
      </c>
      <c r="BI140" s="55">
        <f t="shared" si="4"/>
        <v>0.6031746031746031</v>
      </c>
      <c r="BJ140" s="33"/>
      <c r="BK140" s="33"/>
    </row>
    <row r="141" spans="1:63" ht="12.75">
      <c r="A141" s="47" t="s">
        <v>90</v>
      </c>
      <c r="B141" s="47" t="s">
        <v>355</v>
      </c>
      <c r="C141" s="17" t="s">
        <v>390</v>
      </c>
      <c r="D141" s="54">
        <v>33</v>
      </c>
      <c r="E141" s="54">
        <v>7</v>
      </c>
      <c r="F141" s="54">
        <v>10</v>
      </c>
      <c r="G141" s="54">
        <v>11</v>
      </c>
      <c r="H141" s="54">
        <v>36</v>
      </c>
      <c r="I141" s="54">
        <v>19</v>
      </c>
      <c r="J141" s="54">
        <v>22</v>
      </c>
      <c r="K141" s="54">
        <v>9</v>
      </c>
      <c r="L141" s="54">
        <v>9</v>
      </c>
      <c r="M141" s="54">
        <v>16</v>
      </c>
      <c r="N141" s="54">
        <v>16</v>
      </c>
      <c r="O141" s="54">
        <v>11</v>
      </c>
      <c r="P141" s="54">
        <v>7</v>
      </c>
      <c r="Q141" s="54">
        <v>5</v>
      </c>
      <c r="R141" s="54">
        <v>6</v>
      </c>
      <c r="S141" s="54">
        <v>2</v>
      </c>
      <c r="T141" s="54">
        <v>3</v>
      </c>
      <c r="U141" s="54">
        <v>4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226</v>
      </c>
      <c r="BG141" s="54">
        <v>226</v>
      </c>
      <c r="BH141" s="54">
        <v>226</v>
      </c>
      <c r="BI141" s="55">
        <f t="shared" si="4"/>
        <v>1</v>
      </c>
      <c r="BJ141" s="33"/>
      <c r="BK141" s="33"/>
    </row>
    <row r="142" spans="1:63" ht="12.75">
      <c r="A142" s="47" t="s">
        <v>80</v>
      </c>
      <c r="B142" s="47" t="s">
        <v>81</v>
      </c>
      <c r="C142" s="17" t="s">
        <v>82</v>
      </c>
      <c r="D142" s="54">
        <v>0</v>
      </c>
      <c r="E142" s="54">
        <v>0</v>
      </c>
      <c r="F142" s="54">
        <v>0</v>
      </c>
      <c r="G142" s="54">
        <v>2</v>
      </c>
      <c r="H142" s="54">
        <v>2</v>
      </c>
      <c r="I142" s="54">
        <v>2</v>
      </c>
      <c r="J142" s="54">
        <v>2</v>
      </c>
      <c r="K142" s="54">
        <v>3</v>
      </c>
      <c r="L142" s="54">
        <v>0</v>
      </c>
      <c r="M142" s="54">
        <v>2</v>
      </c>
      <c r="N142" s="54">
        <v>2</v>
      </c>
      <c r="O142" s="54">
        <v>1</v>
      </c>
      <c r="P142" s="54">
        <v>1</v>
      </c>
      <c r="Q142" s="54">
        <v>0</v>
      </c>
      <c r="R142" s="54">
        <v>0</v>
      </c>
      <c r="S142" s="54">
        <v>2</v>
      </c>
      <c r="T142" s="54">
        <v>0</v>
      </c>
      <c r="U142" s="54">
        <v>1</v>
      </c>
      <c r="V142" s="54">
        <v>1</v>
      </c>
      <c r="W142" s="54">
        <v>0</v>
      </c>
      <c r="X142" s="54">
        <v>1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22</v>
      </c>
      <c r="BG142" s="54">
        <v>22</v>
      </c>
      <c r="BH142" s="54">
        <v>20</v>
      </c>
      <c r="BI142" s="55">
        <f t="shared" si="4"/>
        <v>0.9090909090909091</v>
      </c>
      <c r="BJ142" s="33"/>
      <c r="BK142" s="33"/>
    </row>
    <row r="143" spans="1:63" ht="12.75">
      <c r="A143" s="47" t="s">
        <v>60</v>
      </c>
      <c r="B143" s="47" t="s">
        <v>164</v>
      </c>
      <c r="C143" s="17" t="s">
        <v>165</v>
      </c>
      <c r="D143" s="54">
        <v>10</v>
      </c>
      <c r="E143" s="54">
        <v>15</v>
      </c>
      <c r="F143" s="54">
        <v>22</v>
      </c>
      <c r="G143" s="54">
        <v>13</v>
      </c>
      <c r="H143" s="54">
        <v>14</v>
      </c>
      <c r="I143" s="54">
        <v>19</v>
      </c>
      <c r="J143" s="54">
        <v>16</v>
      </c>
      <c r="K143" s="54">
        <v>15</v>
      </c>
      <c r="L143" s="54">
        <v>12</v>
      </c>
      <c r="M143" s="54">
        <v>14</v>
      </c>
      <c r="N143" s="54">
        <v>20</v>
      </c>
      <c r="O143" s="54">
        <v>13</v>
      </c>
      <c r="P143" s="54">
        <v>13</v>
      </c>
      <c r="Q143" s="54">
        <v>7</v>
      </c>
      <c r="R143" s="54">
        <v>10</v>
      </c>
      <c r="S143" s="54">
        <v>3</v>
      </c>
      <c r="T143" s="54">
        <v>2</v>
      </c>
      <c r="U143" s="54">
        <v>1</v>
      </c>
      <c r="V143" s="54">
        <v>0</v>
      </c>
      <c r="W143" s="54">
        <v>1</v>
      </c>
      <c r="X143" s="54">
        <v>0</v>
      </c>
      <c r="Y143" s="54">
        <v>2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222</v>
      </c>
      <c r="BG143" s="54">
        <v>222</v>
      </c>
      <c r="BH143" s="54">
        <v>219</v>
      </c>
      <c r="BI143" s="55">
        <f t="shared" si="4"/>
        <v>0.9864864864864865</v>
      </c>
      <c r="BJ143" s="33"/>
      <c r="BK143" s="33"/>
    </row>
    <row r="144" spans="1:63" ht="12.75">
      <c r="A144" s="47" t="s">
        <v>61</v>
      </c>
      <c r="B144" s="47" t="s">
        <v>180</v>
      </c>
      <c r="C144" s="17" t="s">
        <v>181</v>
      </c>
      <c r="D144" s="54">
        <v>0</v>
      </c>
      <c r="E144" s="54">
        <v>0</v>
      </c>
      <c r="F144" s="54">
        <v>0</v>
      </c>
      <c r="G144" s="54">
        <v>0</v>
      </c>
      <c r="H144" s="54">
        <v>0</v>
      </c>
      <c r="I144" s="54">
        <v>1</v>
      </c>
      <c r="J144" s="54">
        <v>0</v>
      </c>
      <c r="K144" s="54">
        <v>3</v>
      </c>
      <c r="L144" s="54">
        <v>1</v>
      </c>
      <c r="M144" s="54">
        <v>0</v>
      </c>
      <c r="N144" s="54">
        <v>0</v>
      </c>
      <c r="O144" s="54">
        <v>1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1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7</v>
      </c>
      <c r="BG144" s="54">
        <v>7</v>
      </c>
      <c r="BH144" s="54">
        <v>6</v>
      </c>
      <c r="BI144" s="55">
        <f t="shared" si="4"/>
        <v>0.8571428571428571</v>
      </c>
      <c r="BJ144" s="33"/>
      <c r="BK144" s="33"/>
    </row>
    <row r="145" spans="1:63" ht="12.75">
      <c r="A145" s="47" t="s">
        <v>68</v>
      </c>
      <c r="B145" s="47" t="s">
        <v>202</v>
      </c>
      <c r="C145" s="17" t="s">
        <v>203</v>
      </c>
      <c r="D145" s="54">
        <v>6</v>
      </c>
      <c r="E145" s="54">
        <v>16</v>
      </c>
      <c r="F145" s="54">
        <v>98</v>
      </c>
      <c r="G145" s="54">
        <v>7</v>
      </c>
      <c r="H145" s="54">
        <v>12</v>
      </c>
      <c r="I145" s="54">
        <v>26</v>
      </c>
      <c r="J145" s="54">
        <v>13</v>
      </c>
      <c r="K145" s="54">
        <v>7</v>
      </c>
      <c r="L145" s="54">
        <v>2</v>
      </c>
      <c r="M145" s="54">
        <v>4</v>
      </c>
      <c r="N145" s="54">
        <v>2</v>
      </c>
      <c r="O145" s="54">
        <v>2</v>
      </c>
      <c r="P145" s="54">
        <v>2</v>
      </c>
      <c r="Q145" s="54">
        <v>4</v>
      </c>
      <c r="R145" s="54">
        <v>1</v>
      </c>
      <c r="S145" s="54">
        <v>0</v>
      </c>
      <c r="T145" s="54">
        <v>3</v>
      </c>
      <c r="U145" s="54">
        <v>4</v>
      </c>
      <c r="V145" s="54">
        <v>1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0</v>
      </c>
      <c r="BD145" s="54">
        <v>0</v>
      </c>
      <c r="BE145" s="54">
        <v>0</v>
      </c>
      <c r="BF145" s="54">
        <v>210</v>
      </c>
      <c r="BG145" s="54">
        <v>210</v>
      </c>
      <c r="BH145" s="54">
        <v>209</v>
      </c>
      <c r="BI145" s="55">
        <f t="shared" si="4"/>
        <v>0.9952380952380953</v>
      </c>
      <c r="BJ145" s="33"/>
      <c r="BK145" s="33"/>
    </row>
    <row r="146" spans="1:63" ht="12.75">
      <c r="A146" s="47" t="s">
        <v>80</v>
      </c>
      <c r="B146" s="47" t="s">
        <v>309</v>
      </c>
      <c r="C146" s="17" t="s">
        <v>310</v>
      </c>
      <c r="D146" s="54">
        <v>18</v>
      </c>
      <c r="E146" s="54">
        <v>15</v>
      </c>
      <c r="F146" s="54">
        <v>16</v>
      </c>
      <c r="G146" s="54">
        <v>11</v>
      </c>
      <c r="H146" s="54">
        <v>9</v>
      </c>
      <c r="I146" s="54">
        <v>10</v>
      </c>
      <c r="J146" s="54">
        <v>1</v>
      </c>
      <c r="K146" s="54">
        <v>1</v>
      </c>
      <c r="L146" s="54">
        <v>2</v>
      </c>
      <c r="M146" s="54">
        <v>0</v>
      </c>
      <c r="N146" s="54">
        <v>0</v>
      </c>
      <c r="O146" s="54">
        <v>0</v>
      </c>
      <c r="P146" s="54">
        <v>1</v>
      </c>
      <c r="Q146" s="54">
        <v>0</v>
      </c>
      <c r="R146" s="54">
        <v>0</v>
      </c>
      <c r="S146" s="54">
        <v>0</v>
      </c>
      <c r="T146" s="54">
        <v>0</v>
      </c>
      <c r="U146" s="54">
        <v>1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</v>
      </c>
      <c r="BC146" s="54">
        <v>0</v>
      </c>
      <c r="BD146" s="54">
        <v>0</v>
      </c>
      <c r="BE146" s="54">
        <v>0</v>
      </c>
      <c r="BF146" s="54">
        <v>85</v>
      </c>
      <c r="BG146" s="54">
        <v>85</v>
      </c>
      <c r="BH146" s="54">
        <v>85</v>
      </c>
      <c r="BI146" s="55">
        <f t="shared" si="4"/>
        <v>1</v>
      </c>
      <c r="BJ146" s="33"/>
      <c r="BK146" s="33"/>
    </row>
    <row r="147" spans="1:63" ht="12.75">
      <c r="A147" s="47" t="s">
        <v>80</v>
      </c>
      <c r="B147" s="47" t="s">
        <v>301</v>
      </c>
      <c r="C147" s="17" t="s">
        <v>302</v>
      </c>
      <c r="D147" s="54">
        <v>37</v>
      </c>
      <c r="E147" s="54">
        <v>1</v>
      </c>
      <c r="F147" s="54">
        <v>5</v>
      </c>
      <c r="G147" s="54">
        <v>5</v>
      </c>
      <c r="H147" s="54">
        <v>11</v>
      </c>
      <c r="I147" s="54">
        <v>10</v>
      </c>
      <c r="J147" s="54">
        <v>4</v>
      </c>
      <c r="K147" s="54">
        <v>1</v>
      </c>
      <c r="L147" s="54">
        <v>1</v>
      </c>
      <c r="M147" s="54">
        <v>4</v>
      </c>
      <c r="N147" s="54">
        <v>1</v>
      </c>
      <c r="O147" s="54">
        <v>1</v>
      </c>
      <c r="P147" s="54">
        <v>1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1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6</v>
      </c>
      <c r="BF147" s="54">
        <v>89</v>
      </c>
      <c r="BG147" s="54">
        <v>83</v>
      </c>
      <c r="BH147" s="54">
        <v>82</v>
      </c>
      <c r="BI147" s="55">
        <f t="shared" si="4"/>
        <v>0.9879518072289156</v>
      </c>
      <c r="BJ147" s="33"/>
      <c r="BK147" s="33"/>
    </row>
    <row r="148" spans="1:63" ht="12.75">
      <c r="A148" s="47" t="s">
        <v>60</v>
      </c>
      <c r="B148" s="47" t="s">
        <v>135</v>
      </c>
      <c r="C148" s="17" t="s">
        <v>136</v>
      </c>
      <c r="D148" s="54">
        <v>0</v>
      </c>
      <c r="E148" s="54">
        <v>0</v>
      </c>
      <c r="F148" s="54">
        <v>0</v>
      </c>
      <c r="G148" s="54">
        <v>1</v>
      </c>
      <c r="H148" s="54">
        <v>1</v>
      </c>
      <c r="I148" s="54">
        <v>2</v>
      </c>
      <c r="J148" s="54">
        <v>1</v>
      </c>
      <c r="K148" s="54">
        <v>3</v>
      </c>
      <c r="L148" s="54">
        <v>1</v>
      </c>
      <c r="M148" s="54">
        <v>0</v>
      </c>
      <c r="N148" s="54">
        <v>1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10</v>
      </c>
      <c r="BG148" s="54">
        <v>10</v>
      </c>
      <c r="BH148" s="54">
        <v>10</v>
      </c>
      <c r="BI148" s="55">
        <f t="shared" si="4"/>
        <v>1</v>
      </c>
      <c r="BJ148" s="33"/>
      <c r="BK148" s="33"/>
    </row>
    <row r="149" spans="1:63" ht="12.75">
      <c r="A149" s="47" t="s">
        <v>68</v>
      </c>
      <c r="B149" s="47" t="s">
        <v>222</v>
      </c>
      <c r="C149" s="17" t="s">
        <v>223</v>
      </c>
      <c r="D149" s="54">
        <v>1</v>
      </c>
      <c r="E149" s="54">
        <v>0</v>
      </c>
      <c r="F149" s="54">
        <v>9</v>
      </c>
      <c r="G149" s="54">
        <v>6</v>
      </c>
      <c r="H149" s="54">
        <v>5</v>
      </c>
      <c r="I149" s="54">
        <v>10</v>
      </c>
      <c r="J149" s="54">
        <v>7</v>
      </c>
      <c r="K149" s="54">
        <v>4</v>
      </c>
      <c r="L149" s="54">
        <v>6</v>
      </c>
      <c r="M149" s="54">
        <v>5</v>
      </c>
      <c r="N149" s="54">
        <v>11</v>
      </c>
      <c r="O149" s="54">
        <v>147</v>
      </c>
      <c r="P149" s="54">
        <v>11</v>
      </c>
      <c r="Q149" s="54">
        <v>5</v>
      </c>
      <c r="R149" s="54">
        <v>2</v>
      </c>
      <c r="S149" s="54">
        <v>1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230</v>
      </c>
      <c r="BG149" s="54">
        <v>230</v>
      </c>
      <c r="BH149" s="54">
        <v>230</v>
      </c>
      <c r="BI149" s="55">
        <f t="shared" si="4"/>
        <v>1</v>
      </c>
      <c r="BJ149" s="33"/>
      <c r="BK149" s="33"/>
    </row>
    <row r="150" spans="1:63" ht="12.75">
      <c r="A150" s="47" t="s">
        <v>79</v>
      </c>
      <c r="B150" s="47" t="s">
        <v>245</v>
      </c>
      <c r="C150" s="17" t="s">
        <v>246</v>
      </c>
      <c r="D150" s="54">
        <v>4</v>
      </c>
      <c r="E150" s="54">
        <v>0</v>
      </c>
      <c r="F150" s="54">
        <v>5</v>
      </c>
      <c r="G150" s="54">
        <v>8</v>
      </c>
      <c r="H150" s="54">
        <v>16</v>
      </c>
      <c r="I150" s="54">
        <v>19</v>
      </c>
      <c r="J150" s="54">
        <v>9</v>
      </c>
      <c r="K150" s="54">
        <v>6</v>
      </c>
      <c r="L150" s="54">
        <v>8</v>
      </c>
      <c r="M150" s="54">
        <v>6</v>
      </c>
      <c r="N150" s="54">
        <v>3</v>
      </c>
      <c r="O150" s="54">
        <v>3</v>
      </c>
      <c r="P150" s="54">
        <v>8</v>
      </c>
      <c r="Q150" s="54">
        <v>4</v>
      </c>
      <c r="R150" s="54">
        <v>3</v>
      </c>
      <c r="S150" s="54">
        <v>1</v>
      </c>
      <c r="T150" s="54">
        <v>1</v>
      </c>
      <c r="U150" s="54">
        <v>1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105</v>
      </c>
      <c r="BG150" s="54">
        <v>105</v>
      </c>
      <c r="BH150" s="54">
        <v>105</v>
      </c>
      <c r="BI150" s="55">
        <f t="shared" si="4"/>
        <v>1</v>
      </c>
      <c r="BJ150" s="33"/>
      <c r="BK150" s="33"/>
    </row>
    <row r="151" spans="1:63" ht="12.75">
      <c r="A151" s="47" t="s">
        <v>79</v>
      </c>
      <c r="B151" s="47" t="s">
        <v>233</v>
      </c>
      <c r="C151" s="17" t="s">
        <v>234</v>
      </c>
      <c r="D151" s="54">
        <v>16</v>
      </c>
      <c r="E151" s="54">
        <v>17</v>
      </c>
      <c r="F151" s="54">
        <v>28</v>
      </c>
      <c r="G151" s="54">
        <v>26</v>
      </c>
      <c r="H151" s="54">
        <v>35</v>
      </c>
      <c r="I151" s="54">
        <v>88</v>
      </c>
      <c r="J151" s="54">
        <v>35</v>
      </c>
      <c r="K151" s="54">
        <v>30</v>
      </c>
      <c r="L151" s="54">
        <v>20</v>
      </c>
      <c r="M151" s="54">
        <v>14</v>
      </c>
      <c r="N151" s="54">
        <v>19</v>
      </c>
      <c r="O151" s="54">
        <v>26</v>
      </c>
      <c r="P151" s="54">
        <v>11</v>
      </c>
      <c r="Q151" s="54">
        <v>2</v>
      </c>
      <c r="R151" s="54">
        <v>5</v>
      </c>
      <c r="S151" s="54">
        <v>4</v>
      </c>
      <c r="T151" s="54">
        <v>3</v>
      </c>
      <c r="U151" s="54">
        <v>1</v>
      </c>
      <c r="V151" s="54">
        <v>0</v>
      </c>
      <c r="W151" s="54">
        <v>0</v>
      </c>
      <c r="X151" s="54">
        <v>1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1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8</v>
      </c>
      <c r="BE151" s="54">
        <v>0</v>
      </c>
      <c r="BF151" s="54">
        <v>390</v>
      </c>
      <c r="BG151" s="54">
        <v>390</v>
      </c>
      <c r="BH151" s="54">
        <v>380</v>
      </c>
      <c r="BI151" s="55">
        <f t="shared" si="4"/>
        <v>0.9743589743589743</v>
      </c>
      <c r="BJ151" s="33"/>
      <c r="BK151" s="33"/>
    </row>
    <row r="152" spans="1:63" ht="12.75">
      <c r="A152" s="47" t="s">
        <v>83</v>
      </c>
      <c r="B152" s="47" t="s">
        <v>322</v>
      </c>
      <c r="C152" s="17" t="s">
        <v>323</v>
      </c>
      <c r="D152" s="54">
        <v>73</v>
      </c>
      <c r="E152" s="54">
        <v>148</v>
      </c>
      <c r="F152" s="54">
        <v>81</v>
      </c>
      <c r="G152" s="54">
        <v>103</v>
      </c>
      <c r="H152" s="54">
        <v>22</v>
      </c>
      <c r="I152" s="54">
        <v>13</v>
      </c>
      <c r="J152" s="54">
        <v>15</v>
      </c>
      <c r="K152" s="54">
        <v>5</v>
      </c>
      <c r="L152" s="54">
        <v>4</v>
      </c>
      <c r="M152" s="54">
        <v>5</v>
      </c>
      <c r="N152" s="54">
        <v>4</v>
      </c>
      <c r="O152" s="54">
        <v>1</v>
      </c>
      <c r="P152" s="54">
        <v>3</v>
      </c>
      <c r="Q152" s="54">
        <v>2</v>
      </c>
      <c r="R152" s="54">
        <v>0</v>
      </c>
      <c r="S152" s="54">
        <v>1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480</v>
      </c>
      <c r="BG152" s="54">
        <v>480</v>
      </c>
      <c r="BH152" s="54">
        <v>480</v>
      </c>
      <c r="BI152" s="55">
        <f t="shared" si="4"/>
        <v>1</v>
      </c>
      <c r="BJ152" s="33"/>
      <c r="BK152" s="33"/>
    </row>
    <row r="153" spans="1:63" ht="12.75">
      <c r="A153" s="17" t="s">
        <v>83</v>
      </c>
      <c r="B153" s="50" t="s">
        <v>84</v>
      </c>
      <c r="C153" s="17" t="s">
        <v>85</v>
      </c>
      <c r="D153" s="54">
        <v>26</v>
      </c>
      <c r="E153" s="54">
        <v>35</v>
      </c>
      <c r="F153" s="54">
        <v>36</v>
      </c>
      <c r="G153" s="54">
        <v>32</v>
      </c>
      <c r="H153" s="54">
        <v>48</v>
      </c>
      <c r="I153" s="54">
        <v>40</v>
      </c>
      <c r="J153" s="54">
        <v>21</v>
      </c>
      <c r="K153" s="54">
        <v>34</v>
      </c>
      <c r="L153" s="54">
        <v>67</v>
      </c>
      <c r="M153" s="54">
        <v>80</v>
      </c>
      <c r="N153" s="54">
        <v>72</v>
      </c>
      <c r="O153" s="54">
        <v>85</v>
      </c>
      <c r="P153" s="54">
        <v>47</v>
      </c>
      <c r="Q153" s="54">
        <v>17</v>
      </c>
      <c r="R153" s="54">
        <v>15</v>
      </c>
      <c r="S153" s="54">
        <v>10</v>
      </c>
      <c r="T153" s="54">
        <v>8</v>
      </c>
      <c r="U153" s="54">
        <v>8</v>
      </c>
      <c r="V153" s="54">
        <v>3</v>
      </c>
      <c r="W153" s="54">
        <v>1</v>
      </c>
      <c r="X153" s="54">
        <v>5</v>
      </c>
      <c r="Y153" s="54">
        <v>5</v>
      </c>
      <c r="Z153" s="54">
        <v>0</v>
      </c>
      <c r="AA153" s="54">
        <v>4</v>
      </c>
      <c r="AB153" s="54">
        <v>3</v>
      </c>
      <c r="AC153" s="54">
        <v>7</v>
      </c>
      <c r="AD153" s="54">
        <v>4</v>
      </c>
      <c r="AE153" s="54">
        <v>1</v>
      </c>
      <c r="AF153" s="54">
        <v>3</v>
      </c>
      <c r="AG153" s="54">
        <v>2</v>
      </c>
      <c r="AH153" s="54">
        <v>1</v>
      </c>
      <c r="AI153" s="54">
        <v>1</v>
      </c>
      <c r="AJ153" s="54">
        <v>0</v>
      </c>
      <c r="AK153" s="54">
        <v>1</v>
      </c>
      <c r="AL153" s="54">
        <v>0</v>
      </c>
      <c r="AM153" s="54">
        <v>1</v>
      </c>
      <c r="AN153" s="54">
        <v>1</v>
      </c>
      <c r="AO153" s="54">
        <v>2</v>
      </c>
      <c r="AP153" s="54">
        <v>1</v>
      </c>
      <c r="AQ153" s="54">
        <v>1</v>
      </c>
      <c r="AR153" s="54">
        <v>0</v>
      </c>
      <c r="AS153" s="54">
        <v>0</v>
      </c>
      <c r="AT153" s="54">
        <v>0</v>
      </c>
      <c r="AU153" s="54">
        <v>1</v>
      </c>
      <c r="AV153" s="54">
        <v>0</v>
      </c>
      <c r="AW153" s="54">
        <v>0</v>
      </c>
      <c r="AX153" s="54">
        <v>1</v>
      </c>
      <c r="AY153" s="54">
        <v>0</v>
      </c>
      <c r="AZ153" s="54">
        <v>0</v>
      </c>
      <c r="BA153" s="54">
        <v>1</v>
      </c>
      <c r="BB153" s="54">
        <v>0</v>
      </c>
      <c r="BC153" s="54">
        <v>1</v>
      </c>
      <c r="BD153" s="54">
        <v>11</v>
      </c>
      <c r="BE153" s="54">
        <v>0</v>
      </c>
      <c r="BF153" s="54">
        <v>743</v>
      </c>
      <c r="BG153" s="54">
        <v>743</v>
      </c>
      <c r="BH153" s="54">
        <v>681</v>
      </c>
      <c r="BI153" s="55">
        <f t="shared" si="4"/>
        <v>0.9165545087483177</v>
      </c>
      <c r="BJ153" s="33"/>
      <c r="BK153" s="33"/>
    </row>
    <row r="154" spans="1:63" ht="12.75">
      <c r="A154" s="47" t="s">
        <v>60</v>
      </c>
      <c r="B154" s="47" t="s">
        <v>158</v>
      </c>
      <c r="C154" s="17" t="s">
        <v>159</v>
      </c>
      <c r="D154" s="54">
        <v>2</v>
      </c>
      <c r="E154" s="54">
        <v>0</v>
      </c>
      <c r="F154" s="54">
        <v>4</v>
      </c>
      <c r="G154" s="54">
        <v>3</v>
      </c>
      <c r="H154" s="54">
        <v>8</v>
      </c>
      <c r="I154" s="54">
        <v>16</v>
      </c>
      <c r="J154" s="54">
        <v>14</v>
      </c>
      <c r="K154" s="54">
        <v>10</v>
      </c>
      <c r="L154" s="54">
        <v>10</v>
      </c>
      <c r="M154" s="54">
        <v>6</v>
      </c>
      <c r="N154" s="54">
        <v>14</v>
      </c>
      <c r="O154" s="54">
        <v>10</v>
      </c>
      <c r="P154" s="54">
        <v>6</v>
      </c>
      <c r="Q154" s="54">
        <v>4</v>
      </c>
      <c r="R154" s="54">
        <v>4</v>
      </c>
      <c r="S154" s="54">
        <v>5</v>
      </c>
      <c r="T154" s="54">
        <v>3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119</v>
      </c>
      <c r="BG154" s="54">
        <v>119</v>
      </c>
      <c r="BH154" s="54">
        <v>119</v>
      </c>
      <c r="BI154" s="55">
        <f t="shared" si="4"/>
        <v>1</v>
      </c>
      <c r="BJ154" s="33"/>
      <c r="BK154" s="33"/>
    </row>
    <row r="155" spans="1:63" ht="12.75">
      <c r="A155" s="47" t="s">
        <v>80</v>
      </c>
      <c r="B155" s="47" t="s">
        <v>293</v>
      </c>
      <c r="C155" s="17" t="s">
        <v>294</v>
      </c>
      <c r="D155" s="54">
        <v>8</v>
      </c>
      <c r="E155" s="54">
        <v>4</v>
      </c>
      <c r="F155" s="54">
        <v>5</v>
      </c>
      <c r="G155" s="54">
        <v>7</v>
      </c>
      <c r="H155" s="54">
        <v>8</v>
      </c>
      <c r="I155" s="54">
        <v>4</v>
      </c>
      <c r="J155" s="54">
        <v>5</v>
      </c>
      <c r="K155" s="54">
        <v>3</v>
      </c>
      <c r="L155" s="54">
        <v>3</v>
      </c>
      <c r="M155" s="54">
        <v>0</v>
      </c>
      <c r="N155" s="54">
        <v>1</v>
      </c>
      <c r="O155" s="54">
        <v>2</v>
      </c>
      <c r="P155" s="54">
        <v>0</v>
      </c>
      <c r="Q155" s="54">
        <v>1</v>
      </c>
      <c r="R155" s="54">
        <v>0</v>
      </c>
      <c r="S155" s="54">
        <v>0</v>
      </c>
      <c r="T155" s="54">
        <v>1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0</v>
      </c>
      <c r="BC155" s="54">
        <v>0</v>
      </c>
      <c r="BD155" s="54">
        <v>0</v>
      </c>
      <c r="BE155" s="54">
        <v>1</v>
      </c>
      <c r="BF155" s="54">
        <v>53</v>
      </c>
      <c r="BG155" s="54">
        <v>52</v>
      </c>
      <c r="BH155" s="54">
        <v>52</v>
      </c>
      <c r="BI155" s="55">
        <f t="shared" si="4"/>
        <v>1</v>
      </c>
      <c r="BJ155" s="33"/>
      <c r="BK155" s="33"/>
    </row>
    <row r="156" spans="1:63" ht="12.75">
      <c r="A156" s="47" t="s">
        <v>90</v>
      </c>
      <c r="B156" s="47" t="s">
        <v>93</v>
      </c>
      <c r="C156" s="17" t="s">
        <v>94</v>
      </c>
      <c r="D156" s="54">
        <v>19</v>
      </c>
      <c r="E156" s="54">
        <v>21</v>
      </c>
      <c r="F156" s="54">
        <v>45</v>
      </c>
      <c r="G156" s="54">
        <v>39</v>
      </c>
      <c r="H156" s="54">
        <v>39</v>
      </c>
      <c r="I156" s="54">
        <v>30</v>
      </c>
      <c r="J156" s="54">
        <v>12</v>
      </c>
      <c r="K156" s="54">
        <v>19</v>
      </c>
      <c r="L156" s="54">
        <v>13</v>
      </c>
      <c r="M156" s="54">
        <v>13</v>
      </c>
      <c r="N156" s="54">
        <v>15</v>
      </c>
      <c r="O156" s="54">
        <v>17</v>
      </c>
      <c r="P156" s="54">
        <v>14</v>
      </c>
      <c r="Q156" s="54">
        <v>22</v>
      </c>
      <c r="R156" s="54">
        <v>43</v>
      </c>
      <c r="S156" s="54">
        <v>5</v>
      </c>
      <c r="T156" s="54">
        <v>10</v>
      </c>
      <c r="U156" s="54">
        <v>6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382</v>
      </c>
      <c r="BG156" s="54">
        <v>382</v>
      </c>
      <c r="BH156" s="54">
        <v>382</v>
      </c>
      <c r="BI156" s="55">
        <f t="shared" si="4"/>
        <v>1</v>
      </c>
      <c r="BJ156" s="33"/>
      <c r="BK156" s="33"/>
    </row>
    <row r="157" spans="1:63" ht="12.75">
      <c r="A157" s="47" t="s">
        <v>60</v>
      </c>
      <c r="B157" s="47" t="s">
        <v>152</v>
      </c>
      <c r="C157" s="17" t="s">
        <v>153</v>
      </c>
      <c r="D157" s="54">
        <v>10</v>
      </c>
      <c r="E157" s="54">
        <v>13</v>
      </c>
      <c r="F157" s="54">
        <v>19</v>
      </c>
      <c r="G157" s="54">
        <v>27</v>
      </c>
      <c r="H157" s="54">
        <v>41</v>
      </c>
      <c r="I157" s="54">
        <v>16</v>
      </c>
      <c r="J157" s="54">
        <v>3</v>
      </c>
      <c r="K157" s="54">
        <v>1</v>
      </c>
      <c r="L157" s="54">
        <v>4</v>
      </c>
      <c r="M157" s="54">
        <v>4</v>
      </c>
      <c r="N157" s="54">
        <v>15</v>
      </c>
      <c r="O157" s="54">
        <v>17</v>
      </c>
      <c r="P157" s="54">
        <v>23</v>
      </c>
      <c r="Q157" s="54">
        <v>20</v>
      </c>
      <c r="R157" s="54">
        <v>29</v>
      </c>
      <c r="S157" s="54">
        <v>37</v>
      </c>
      <c r="T157" s="54">
        <v>14</v>
      </c>
      <c r="U157" s="54">
        <v>6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299</v>
      </c>
      <c r="BG157" s="54">
        <v>299</v>
      </c>
      <c r="BH157" s="54">
        <v>299</v>
      </c>
      <c r="BI157" s="55">
        <f t="shared" si="4"/>
        <v>1</v>
      </c>
      <c r="BJ157" s="33"/>
      <c r="BK157" s="33"/>
    </row>
    <row r="158" spans="1:63" ht="12.75">
      <c r="A158" s="47" t="s">
        <v>68</v>
      </c>
      <c r="B158" s="47" t="s">
        <v>208</v>
      </c>
      <c r="C158" s="17" t="s">
        <v>209</v>
      </c>
      <c r="D158" s="54">
        <v>3</v>
      </c>
      <c r="E158" s="54">
        <v>7</v>
      </c>
      <c r="F158" s="54">
        <v>3</v>
      </c>
      <c r="G158" s="54">
        <v>3</v>
      </c>
      <c r="H158" s="54">
        <v>5</v>
      </c>
      <c r="I158" s="54">
        <v>9</v>
      </c>
      <c r="J158" s="54">
        <v>4</v>
      </c>
      <c r="K158" s="54">
        <v>5</v>
      </c>
      <c r="L158" s="54">
        <v>9</v>
      </c>
      <c r="M158" s="54">
        <v>11</v>
      </c>
      <c r="N158" s="54">
        <v>20</v>
      </c>
      <c r="O158" s="54">
        <v>13</v>
      </c>
      <c r="P158" s="54">
        <v>13</v>
      </c>
      <c r="Q158" s="54">
        <v>11</v>
      </c>
      <c r="R158" s="54">
        <v>7</v>
      </c>
      <c r="S158" s="54">
        <v>2</v>
      </c>
      <c r="T158" s="54">
        <v>2</v>
      </c>
      <c r="U158" s="54">
        <v>1</v>
      </c>
      <c r="V158" s="54">
        <v>0</v>
      </c>
      <c r="W158" s="54">
        <v>0</v>
      </c>
      <c r="X158" s="54">
        <v>0</v>
      </c>
      <c r="Y158" s="54">
        <v>1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0</v>
      </c>
      <c r="BE158" s="54">
        <v>0</v>
      </c>
      <c r="BF158" s="54">
        <v>129</v>
      </c>
      <c r="BG158" s="54">
        <v>129</v>
      </c>
      <c r="BH158" s="54">
        <v>128</v>
      </c>
      <c r="BI158" s="55">
        <f t="shared" si="4"/>
        <v>0.9922480620155039</v>
      </c>
      <c r="BJ158" s="33"/>
      <c r="BK158" s="33"/>
    </row>
    <row r="159" spans="1:63" ht="12.75">
      <c r="A159" s="47" t="s">
        <v>68</v>
      </c>
      <c r="B159" s="47" t="s">
        <v>77</v>
      </c>
      <c r="C159" s="17" t="s">
        <v>78</v>
      </c>
      <c r="D159" s="54">
        <v>22</v>
      </c>
      <c r="E159" s="54">
        <v>20</v>
      </c>
      <c r="F159" s="54">
        <v>35</v>
      </c>
      <c r="G159" s="54">
        <v>30</v>
      </c>
      <c r="H159" s="54">
        <v>38</v>
      </c>
      <c r="I159" s="54">
        <v>56</v>
      </c>
      <c r="J159" s="54">
        <v>32</v>
      </c>
      <c r="K159" s="54">
        <v>34</v>
      </c>
      <c r="L159" s="54">
        <v>27</v>
      </c>
      <c r="M159" s="54">
        <v>27</v>
      </c>
      <c r="N159" s="54">
        <v>25</v>
      </c>
      <c r="O159" s="54">
        <v>24</v>
      </c>
      <c r="P159" s="54">
        <v>14</v>
      </c>
      <c r="Q159" s="54">
        <v>10</v>
      </c>
      <c r="R159" s="54">
        <v>5</v>
      </c>
      <c r="S159" s="54">
        <v>5</v>
      </c>
      <c r="T159" s="54">
        <v>0</v>
      </c>
      <c r="U159" s="54">
        <v>1</v>
      </c>
      <c r="V159" s="54">
        <v>1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0</v>
      </c>
      <c r="AM159" s="54">
        <v>0</v>
      </c>
      <c r="AN159" s="54">
        <v>0</v>
      </c>
      <c r="AO159" s="54">
        <v>0</v>
      </c>
      <c r="AP159" s="54">
        <v>0</v>
      </c>
      <c r="AQ159" s="54">
        <v>0</v>
      </c>
      <c r="AR159" s="54">
        <v>0</v>
      </c>
      <c r="AS159" s="54">
        <v>0</v>
      </c>
      <c r="AT159" s="54">
        <v>0</v>
      </c>
      <c r="AU159" s="54">
        <v>0</v>
      </c>
      <c r="AV159" s="54">
        <v>0</v>
      </c>
      <c r="AW159" s="54">
        <v>0</v>
      </c>
      <c r="AX159" s="54">
        <v>0</v>
      </c>
      <c r="AY159" s="54">
        <v>0</v>
      </c>
      <c r="AZ159" s="54">
        <v>0</v>
      </c>
      <c r="BA159" s="54">
        <v>0</v>
      </c>
      <c r="BB159" s="54">
        <v>0</v>
      </c>
      <c r="BC159" s="54">
        <v>0</v>
      </c>
      <c r="BD159" s="54">
        <v>0</v>
      </c>
      <c r="BE159" s="54">
        <v>30</v>
      </c>
      <c r="BF159" s="54">
        <v>436</v>
      </c>
      <c r="BG159" s="54">
        <v>406</v>
      </c>
      <c r="BH159" s="54">
        <v>405</v>
      </c>
      <c r="BI159" s="55">
        <f t="shared" si="4"/>
        <v>0.9975369458128078</v>
      </c>
      <c r="BJ159" s="33"/>
      <c r="BK159" s="33"/>
    </row>
  </sheetData>
  <sheetProtection/>
  <mergeCells count="1">
    <mergeCell ref="D6:BE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10" topLeftCell="BM13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3.28125" style="0" customWidth="1"/>
    <col min="3" max="3" width="0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393</v>
      </c>
    </row>
    <row r="2" spans="1:5" ht="12.75">
      <c r="A2" s="46" t="str">
        <f>PCT!A2</f>
        <v>October 2008 </v>
      </c>
      <c r="B2" s="4" t="s">
        <v>671</v>
      </c>
      <c r="E2" t="s">
        <v>375</v>
      </c>
    </row>
    <row r="3" spans="1:6" ht="12.75">
      <c r="A3" s="4"/>
      <c r="F3" t="s">
        <v>375</v>
      </c>
    </row>
    <row r="4" spans="1:9" s="12" customFormat="1" ht="12.75">
      <c r="A4" s="7" t="s">
        <v>395</v>
      </c>
      <c r="I4" s="24"/>
    </row>
    <row r="5" spans="1:9" s="12" customFormat="1" ht="12.75">
      <c r="A5" s="7" t="s">
        <v>396</v>
      </c>
      <c r="I5" s="24"/>
    </row>
    <row r="6" spans="1:9" s="12" customFormat="1" ht="12.75">
      <c r="A6" s="7" t="s">
        <v>397</v>
      </c>
      <c r="E6" s="12" t="s">
        <v>375</v>
      </c>
      <c r="I6" s="24"/>
    </row>
    <row r="7" spans="1:9" s="12" customFormat="1" ht="12.75">
      <c r="A7" s="7"/>
      <c r="I7" s="24"/>
    </row>
    <row r="8" spans="1:9" s="12" customFormat="1" ht="12.75">
      <c r="A8" s="25" t="s">
        <v>398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399</v>
      </c>
      <c r="E10" s="26" t="s">
        <v>404</v>
      </c>
      <c r="F10" s="27" t="s">
        <v>400</v>
      </c>
      <c r="G10" s="27" t="s">
        <v>401</v>
      </c>
    </row>
    <row r="11" spans="1:7" ht="12.75">
      <c r="A11" s="22" t="s">
        <v>60</v>
      </c>
      <c r="B11" s="22" t="s">
        <v>129</v>
      </c>
      <c r="C11" s="22" t="str">
        <f aca="true" t="shared" si="0" ref="C11:C42">CONCATENATE(B11," Total")</f>
        <v>5HG Total</v>
      </c>
      <c r="D11" s="22" t="s">
        <v>130</v>
      </c>
      <c r="E11" s="6">
        <f>VLOOKUP(C11,'Commissioner Completeness Calc'!C:J,8,0)</f>
        <v>354.7343119266055</v>
      </c>
      <c r="F11" s="6">
        <f>PCT!BG8</f>
        <v>412</v>
      </c>
      <c r="G11" s="28">
        <f>IF(ISERROR(F11/E11),0,(F11/E11))</f>
        <v>1.1614326163217128</v>
      </c>
    </row>
    <row r="12" spans="1:7" ht="12.75">
      <c r="A12" s="22" t="s">
        <v>80</v>
      </c>
      <c r="B12" s="22" t="s">
        <v>267</v>
      </c>
      <c r="C12" s="22" t="str">
        <f t="shared" si="0"/>
        <v>5C2 Total</v>
      </c>
      <c r="D12" s="22" t="s">
        <v>268</v>
      </c>
      <c r="E12" s="6">
        <f>VLOOKUP(C12,'Commissioner Completeness Calc'!C:J,8,0)</f>
        <v>11.801593684037108</v>
      </c>
      <c r="F12" s="6">
        <f>PCT!BG9</f>
        <v>10</v>
      </c>
      <c r="G12" s="28">
        <f aca="true" t="shared" si="1" ref="G12:G75">IF(ISERROR(F12/E12),0,(F12/E12))</f>
        <v>0.8473431866685978</v>
      </c>
    </row>
    <row r="13" spans="1:7" ht="12.75" customHeight="1">
      <c r="A13" s="22" t="s">
        <v>80</v>
      </c>
      <c r="B13" s="22" t="s">
        <v>261</v>
      </c>
      <c r="C13" s="22" t="str">
        <f t="shared" si="0"/>
        <v>5A9 Total</v>
      </c>
      <c r="D13" s="22" t="s">
        <v>262</v>
      </c>
      <c r="E13" s="6">
        <f>VLOOKUP(C13,'Commissioner Completeness Calc'!C:J,8,0)</f>
        <v>12.609060843931324</v>
      </c>
      <c r="F13" s="6">
        <f>PCT!BG10</f>
        <v>18</v>
      </c>
      <c r="G13" s="28">
        <f t="shared" si="1"/>
        <v>1.4275448602235357</v>
      </c>
    </row>
    <row r="14" spans="1:7" ht="12.75">
      <c r="A14" s="22" t="s">
        <v>61</v>
      </c>
      <c r="B14" s="22" t="s">
        <v>174</v>
      </c>
      <c r="C14" s="22" t="str">
        <f t="shared" si="0"/>
        <v>5JE Total</v>
      </c>
      <c r="D14" s="22" t="s">
        <v>175</v>
      </c>
      <c r="E14" s="6">
        <f>VLOOKUP(C14,'Commissioner Completeness Calc'!C:J,8,0)</f>
        <v>187.7280174165379</v>
      </c>
      <c r="F14" s="6">
        <f>PCT!BG11</f>
        <v>162</v>
      </c>
      <c r="G14" s="28">
        <f t="shared" si="1"/>
        <v>0.8629505719465858</v>
      </c>
    </row>
    <row r="15" spans="1:7" ht="12.75">
      <c r="A15" s="22" t="s">
        <v>62</v>
      </c>
      <c r="B15" s="22" t="s">
        <v>194</v>
      </c>
      <c r="C15" s="22" t="str">
        <f t="shared" si="0"/>
        <v>5ET Total</v>
      </c>
      <c r="D15" s="22" t="s">
        <v>195</v>
      </c>
      <c r="E15" s="6">
        <f>VLOOKUP(C15,'Commissioner Completeness Calc'!C:J,8,0)</f>
        <v>33.902464646464644</v>
      </c>
      <c r="F15" s="6">
        <f>PCT!BG12</f>
        <v>17</v>
      </c>
      <c r="G15" s="28">
        <f t="shared" si="1"/>
        <v>0.5014384699542122</v>
      </c>
    </row>
    <row r="16" spans="1:7" ht="12.75">
      <c r="A16" s="22" t="s">
        <v>90</v>
      </c>
      <c r="B16" s="22" t="s">
        <v>342</v>
      </c>
      <c r="C16" s="22" t="str">
        <f t="shared" si="0"/>
        <v>5FL Total</v>
      </c>
      <c r="D16" s="22" t="s">
        <v>343</v>
      </c>
      <c r="E16" s="6">
        <f>VLOOKUP(C16,'Commissioner Completeness Calc'!C:J,8,0)</f>
        <v>297.32142119175774</v>
      </c>
      <c r="F16" s="6">
        <f>PCT!BG13</f>
        <v>222</v>
      </c>
      <c r="G16" s="28">
        <f t="shared" si="1"/>
        <v>0.746666685199318</v>
      </c>
    </row>
    <row r="17" spans="1:7" ht="12.75">
      <c r="A17" s="22" t="s">
        <v>79</v>
      </c>
      <c r="B17" s="22" t="s">
        <v>229</v>
      </c>
      <c r="C17" s="22" t="str">
        <f t="shared" si="0"/>
        <v>5P2 Total</v>
      </c>
      <c r="D17" s="22" t="s">
        <v>230</v>
      </c>
      <c r="E17" s="6">
        <f>VLOOKUP(C17,'Commissioner Completeness Calc'!C:J,8,0)</f>
        <v>208.8382315935056</v>
      </c>
      <c r="F17" s="6">
        <f>PCT!BG14</f>
        <v>269</v>
      </c>
      <c r="G17" s="28">
        <f t="shared" si="1"/>
        <v>1.288078327169503</v>
      </c>
    </row>
    <row r="18" spans="1:7" ht="12.75" customHeight="1">
      <c r="A18" s="22" t="s">
        <v>86</v>
      </c>
      <c r="B18" s="22" t="s">
        <v>338</v>
      </c>
      <c r="C18" s="22" t="str">
        <f t="shared" si="0"/>
        <v>5QG Total</v>
      </c>
      <c r="D18" s="22" t="s">
        <v>339</v>
      </c>
      <c r="E18" s="6">
        <f>VLOOKUP(C18,'Commissioner Completeness Calc'!C:J,8,0)</f>
        <v>478.8113450182836</v>
      </c>
      <c r="F18" s="6">
        <f>PCT!BG15</f>
        <v>210</v>
      </c>
      <c r="G18" s="28">
        <f t="shared" si="1"/>
        <v>0.4385860990657627</v>
      </c>
    </row>
    <row r="19" spans="1:7" ht="12.75">
      <c r="A19" s="22" t="s">
        <v>86</v>
      </c>
      <c r="B19" s="22" t="s">
        <v>336</v>
      </c>
      <c r="C19" s="22" t="str">
        <f t="shared" si="0"/>
        <v>5QF Total</v>
      </c>
      <c r="D19" s="22" t="s">
        <v>337</v>
      </c>
      <c r="E19" s="6">
        <f>VLOOKUP(C19,'Commissioner Completeness Calc'!C:J,8,0)</f>
        <v>554.4959960381653</v>
      </c>
      <c r="F19" s="6">
        <f>PCT!BG16</f>
        <v>609</v>
      </c>
      <c r="G19" s="28">
        <f t="shared" si="1"/>
        <v>1.0982946754372653</v>
      </c>
    </row>
    <row r="20" spans="1:7" ht="12.75">
      <c r="A20" s="22" t="s">
        <v>80</v>
      </c>
      <c r="B20" s="22" t="s">
        <v>311</v>
      </c>
      <c r="C20" s="22" t="str">
        <f t="shared" si="0"/>
        <v>TAK Total</v>
      </c>
      <c r="D20" s="22" t="s">
        <v>389</v>
      </c>
      <c r="E20" s="6">
        <f>VLOOKUP(C20,'Commissioner Completeness Calc'!C:J,8,0)</f>
        <v>46.20205931937584</v>
      </c>
      <c r="F20" s="6">
        <f>PCT!BG17</f>
        <v>48</v>
      </c>
      <c r="G20" s="28">
        <f t="shared" si="1"/>
        <v>1.0389147303628987</v>
      </c>
    </row>
    <row r="21" spans="1:7" ht="12.75">
      <c r="A21" s="22" t="s">
        <v>68</v>
      </c>
      <c r="B21" s="22" t="s">
        <v>216</v>
      </c>
      <c r="C21" s="22" t="str">
        <f t="shared" si="0"/>
        <v>5PG Total</v>
      </c>
      <c r="D21" s="22" t="s">
        <v>217</v>
      </c>
      <c r="E21" s="6">
        <f>VLOOKUP(C21,'Commissioner Completeness Calc'!C:J,8,0)</f>
        <v>205.8338952909574</v>
      </c>
      <c r="F21" s="6">
        <f>PCT!BG18</f>
        <v>168</v>
      </c>
      <c r="G21" s="28">
        <f t="shared" si="1"/>
        <v>0.8161921036499983</v>
      </c>
    </row>
    <row r="22" spans="1:7" ht="12.75">
      <c r="A22" s="22" t="s">
        <v>60</v>
      </c>
      <c r="B22" s="22" t="s">
        <v>123</v>
      </c>
      <c r="C22" s="22" t="str">
        <f t="shared" si="0"/>
        <v>5CC Total</v>
      </c>
      <c r="D22" s="22" t="s">
        <v>124</v>
      </c>
      <c r="E22" s="6">
        <f>VLOOKUP(C22,'Commissioner Completeness Calc'!C:J,8,0)</f>
        <v>156.49785766067544</v>
      </c>
      <c r="F22" s="6">
        <f>PCT!BG19</f>
        <v>118</v>
      </c>
      <c r="G22" s="28">
        <f t="shared" si="1"/>
        <v>0.7540039318356169</v>
      </c>
    </row>
    <row r="23" spans="1:7" ht="12.75">
      <c r="A23" s="22" t="s">
        <v>60</v>
      </c>
      <c r="B23" s="22" t="s">
        <v>131</v>
      </c>
      <c r="C23" s="22" t="str">
        <f t="shared" si="0"/>
        <v>5HP Total</v>
      </c>
      <c r="D23" s="22" t="s">
        <v>132</v>
      </c>
      <c r="E23" s="6">
        <f>VLOOKUP(C23,'Commissioner Completeness Calc'!C:J,8,0)</f>
        <v>64.83125</v>
      </c>
      <c r="F23" s="6">
        <f>PCT!BG20</f>
        <v>15</v>
      </c>
      <c r="G23" s="28">
        <f t="shared" si="1"/>
        <v>0.23136990263183266</v>
      </c>
    </row>
    <row r="24" spans="1:7" ht="12.75" customHeight="1">
      <c r="A24" s="22" t="s">
        <v>60</v>
      </c>
      <c r="B24" s="22" t="s">
        <v>133</v>
      </c>
      <c r="C24" s="22" t="str">
        <f t="shared" si="0"/>
        <v>5HQ Total</v>
      </c>
      <c r="D24" s="22" t="s">
        <v>134</v>
      </c>
      <c r="E24" s="6">
        <f>VLOOKUP(C24,'Commissioner Completeness Calc'!C:J,8,0)</f>
        <v>122.63325688073395</v>
      </c>
      <c r="F24" s="6">
        <f>PCT!BG21</f>
        <v>107</v>
      </c>
      <c r="G24" s="28">
        <f t="shared" si="1"/>
        <v>0.87252025039229</v>
      </c>
    </row>
    <row r="25" spans="1:7" ht="12.75">
      <c r="A25" s="22" t="s">
        <v>90</v>
      </c>
      <c r="B25" s="22" t="s">
        <v>352</v>
      </c>
      <c r="C25" s="22" t="str">
        <f t="shared" si="0"/>
        <v>5QN Total</v>
      </c>
      <c r="D25" s="22" t="s">
        <v>386</v>
      </c>
      <c r="E25" s="6">
        <f>VLOOKUP(C25,'Commissioner Completeness Calc'!C:J,8,0)</f>
        <v>344.1427991824341</v>
      </c>
      <c r="F25" s="6">
        <f>PCT!BG22</f>
        <v>359</v>
      </c>
      <c r="G25" s="28">
        <f t="shared" si="1"/>
        <v>1.0431716161223235</v>
      </c>
    </row>
    <row r="26" spans="1:7" ht="12.75">
      <c r="A26" s="22" t="s">
        <v>61</v>
      </c>
      <c r="B26" s="22" t="s">
        <v>191</v>
      </c>
      <c r="C26" s="22" t="str">
        <f t="shared" si="0"/>
        <v>5NY Total</v>
      </c>
      <c r="D26" s="22" t="s">
        <v>384</v>
      </c>
      <c r="E26" s="6">
        <f>VLOOKUP(C26,'Commissioner Completeness Calc'!C:J,8,0)</f>
        <v>298.0855013302952</v>
      </c>
      <c r="F26" s="6">
        <f>PCT!BG23</f>
        <v>283</v>
      </c>
      <c r="G26" s="28">
        <f t="shared" si="1"/>
        <v>0.9493920326115438</v>
      </c>
    </row>
    <row r="27" spans="1:7" ht="12.75">
      <c r="A27" s="22" t="s">
        <v>80</v>
      </c>
      <c r="B27" s="22" t="s">
        <v>281</v>
      </c>
      <c r="C27" s="22" t="str">
        <f t="shared" si="0"/>
        <v>5K5 Total</v>
      </c>
      <c r="D27" s="22" t="s">
        <v>282</v>
      </c>
      <c r="E27" s="6">
        <f>VLOOKUP(C27,'Commissioner Completeness Calc'!C:J,8,0)</f>
        <v>84.14241413291877</v>
      </c>
      <c r="F27" s="6">
        <f>PCT!BG24</f>
        <v>66</v>
      </c>
      <c r="G27" s="28">
        <f t="shared" si="1"/>
        <v>0.7843844353662183</v>
      </c>
    </row>
    <row r="28" spans="1:7" ht="12.75">
      <c r="A28" s="22" t="s">
        <v>83</v>
      </c>
      <c r="B28" s="22" t="s">
        <v>314</v>
      </c>
      <c r="C28" s="22" t="str">
        <f t="shared" si="0"/>
        <v>5LQ Total</v>
      </c>
      <c r="D28" s="22" t="s">
        <v>315</v>
      </c>
      <c r="E28" s="6">
        <f>VLOOKUP(C28,'Commissioner Completeness Calc'!C:J,8,0)</f>
        <v>122.05605759074892</v>
      </c>
      <c r="F28" s="6">
        <f>PCT!BG25</f>
        <v>216</v>
      </c>
      <c r="G28" s="28">
        <f t="shared" si="1"/>
        <v>1.7696786563780629</v>
      </c>
    </row>
    <row r="29" spans="1:7" ht="12.75">
      <c r="A29" s="22" t="s">
        <v>90</v>
      </c>
      <c r="B29" s="22" t="s">
        <v>350</v>
      </c>
      <c r="C29" s="22" t="str">
        <f t="shared" si="0"/>
        <v>5QJ Total</v>
      </c>
      <c r="D29" s="22" t="s">
        <v>351</v>
      </c>
      <c r="E29" s="6">
        <f>VLOOKUP(C29,'Commissioner Completeness Calc'!C:J,8,0)</f>
        <v>389.6900415864235</v>
      </c>
      <c r="F29" s="6">
        <f>PCT!BG26</f>
        <v>307</v>
      </c>
      <c r="G29" s="28">
        <f t="shared" si="1"/>
        <v>0.7878056076316621</v>
      </c>
    </row>
    <row r="30" spans="1:7" ht="12.75" customHeight="1">
      <c r="A30" s="22" t="s">
        <v>80</v>
      </c>
      <c r="B30" s="22" t="s">
        <v>257</v>
      </c>
      <c r="C30" s="22" t="str">
        <f t="shared" si="0"/>
        <v>5A7 Total</v>
      </c>
      <c r="D30" s="22" t="s">
        <v>258</v>
      </c>
      <c r="E30" s="6">
        <f>VLOOKUP(C30,'Commissioner Completeness Calc'!C:J,8,0)</f>
        <v>322.93704365278404</v>
      </c>
      <c r="F30" s="6">
        <f>PCT!BG27</f>
        <v>124</v>
      </c>
      <c r="G30" s="28">
        <f t="shared" si="1"/>
        <v>0.3839757700058793</v>
      </c>
    </row>
    <row r="31" spans="1:7" ht="12.75">
      <c r="A31" s="22" t="s">
        <v>86</v>
      </c>
      <c r="B31" s="22" t="s">
        <v>332</v>
      </c>
      <c r="C31" s="22" t="str">
        <f t="shared" si="0"/>
        <v>5QD Total</v>
      </c>
      <c r="D31" s="22" t="s">
        <v>333</v>
      </c>
      <c r="E31" s="6">
        <f>VLOOKUP(C31,'Commissioner Completeness Calc'!C:J,8,0)</f>
        <v>389.14999227278895</v>
      </c>
      <c r="F31" s="6">
        <f>PCT!BG28</f>
        <v>285</v>
      </c>
      <c r="G31" s="28">
        <f t="shared" si="1"/>
        <v>0.7323654263372535</v>
      </c>
    </row>
    <row r="32" spans="1:7" ht="12.75">
      <c r="A32" s="22" t="s">
        <v>60</v>
      </c>
      <c r="B32" s="22" t="s">
        <v>141</v>
      </c>
      <c r="C32" s="22" t="str">
        <f t="shared" si="0"/>
        <v>5JX Total</v>
      </c>
      <c r="D32" s="22" t="s">
        <v>142</v>
      </c>
      <c r="E32" s="6">
        <f>VLOOKUP(C32,'Commissioner Completeness Calc'!C:J,8,0)</f>
        <v>19.805507006513015</v>
      </c>
      <c r="F32" s="6">
        <f>PCT!BG29</f>
        <v>171</v>
      </c>
      <c r="G32" s="28">
        <f t="shared" si="1"/>
        <v>8.633962258263162</v>
      </c>
    </row>
    <row r="33" spans="1:7" ht="12.75">
      <c r="A33" s="22" t="s">
        <v>61</v>
      </c>
      <c r="B33" s="22" t="s">
        <v>172</v>
      </c>
      <c r="C33" s="22" t="str">
        <f t="shared" si="0"/>
        <v>5J6 Total</v>
      </c>
      <c r="D33" s="22" t="s">
        <v>173</v>
      </c>
      <c r="E33" s="6">
        <f>VLOOKUP(C33,'Commissioner Completeness Calc'!C:J,8,0)</f>
        <v>135.87780500494188</v>
      </c>
      <c r="F33" s="6">
        <f>PCT!BG30</f>
        <v>60</v>
      </c>
      <c r="G33" s="28">
        <f t="shared" si="1"/>
        <v>0.44157322086427436</v>
      </c>
    </row>
    <row r="34" spans="1:7" ht="12.75">
      <c r="A34" s="22" t="s">
        <v>79</v>
      </c>
      <c r="B34" s="22" t="s">
        <v>237</v>
      </c>
      <c r="C34" s="22" t="str">
        <f t="shared" si="0"/>
        <v>5PP Total</v>
      </c>
      <c r="D34" s="22" t="s">
        <v>238</v>
      </c>
      <c r="E34" s="6">
        <f>VLOOKUP(C34,'Commissioner Completeness Calc'!C:J,8,0)</f>
        <v>357.94396402273753</v>
      </c>
      <c r="F34" s="6">
        <f>PCT!BG31</f>
        <v>726.50216</v>
      </c>
      <c r="G34" s="28">
        <f t="shared" si="1"/>
        <v>2.029653334100783</v>
      </c>
    </row>
    <row r="35" spans="1:7" ht="12.75">
      <c r="A35" s="22" t="s">
        <v>80</v>
      </c>
      <c r="B35" s="22" t="s">
        <v>285</v>
      </c>
      <c r="C35" s="22" t="str">
        <f t="shared" si="0"/>
        <v>5K7 Total</v>
      </c>
      <c r="D35" s="22" t="s">
        <v>286</v>
      </c>
      <c r="E35" s="6">
        <f>VLOOKUP(C35,'Commissioner Completeness Calc'!C:J,8,0)</f>
        <v>44.463484763531014</v>
      </c>
      <c r="F35" s="6">
        <f>PCT!BG32</f>
        <v>53</v>
      </c>
      <c r="G35" s="28">
        <f t="shared" si="1"/>
        <v>1.1919893432075446</v>
      </c>
    </row>
    <row r="36" spans="1:7" ht="12.75" customHeight="1">
      <c r="A36" s="22" t="s">
        <v>60</v>
      </c>
      <c r="B36" s="22" t="s">
        <v>160</v>
      </c>
      <c r="C36" s="22" t="str">
        <f t="shared" si="0"/>
        <v>5NP Total</v>
      </c>
      <c r="D36" s="22" t="s">
        <v>161</v>
      </c>
      <c r="E36" s="6">
        <f>VLOOKUP(C36,'Commissioner Completeness Calc'!C:J,8,0)</f>
        <v>71.26700329492104</v>
      </c>
      <c r="F36" s="6">
        <f>PCT!BG33</f>
        <v>50</v>
      </c>
      <c r="G36" s="28">
        <f t="shared" si="1"/>
        <v>0.7015869573340588</v>
      </c>
    </row>
    <row r="37" spans="1:7" ht="12.75">
      <c r="A37" s="22" t="s">
        <v>60</v>
      </c>
      <c r="B37" s="22" t="s">
        <v>147</v>
      </c>
      <c r="C37" s="22" t="str">
        <f t="shared" si="0"/>
        <v>5NG Total</v>
      </c>
      <c r="D37" s="22" t="s">
        <v>148</v>
      </c>
      <c r="E37" s="6">
        <f>VLOOKUP(C37,'Commissioner Completeness Calc'!C:J,8,0)</f>
        <v>211.81518178039985</v>
      </c>
      <c r="F37" s="6">
        <f>PCT!BG34</f>
        <v>99</v>
      </c>
      <c r="G37" s="28">
        <f t="shared" si="1"/>
        <v>0.467388593999077</v>
      </c>
    </row>
    <row r="38" spans="1:7" ht="12.75">
      <c r="A38" s="22" t="s">
        <v>80</v>
      </c>
      <c r="B38" s="22" t="s">
        <v>269</v>
      </c>
      <c r="C38" s="22" t="str">
        <f t="shared" si="0"/>
        <v>5C3 Total</v>
      </c>
      <c r="D38" s="22" t="s">
        <v>270</v>
      </c>
      <c r="E38" s="6">
        <f>VLOOKUP(C38,'Commissioner Completeness Calc'!C:J,8,0)</f>
        <v>17.006887112032636</v>
      </c>
      <c r="F38" s="6">
        <f>PCT!BG35</f>
        <v>15</v>
      </c>
      <c r="G38" s="28">
        <f t="shared" si="1"/>
        <v>0.8819956233723258</v>
      </c>
    </row>
    <row r="39" spans="1:7" ht="12.75">
      <c r="A39" s="22" t="s">
        <v>90</v>
      </c>
      <c r="B39" s="22" t="s">
        <v>353</v>
      </c>
      <c r="C39" s="22" t="str">
        <f t="shared" si="0"/>
        <v>5QP Total</v>
      </c>
      <c r="D39" s="22" t="s">
        <v>354</v>
      </c>
      <c r="E39" s="6">
        <f>VLOOKUP(C39,'Commissioner Completeness Calc'!C:J,8,0)</f>
        <v>482.29233920212187</v>
      </c>
      <c r="F39" s="6">
        <f>PCT!BG36</f>
        <v>442</v>
      </c>
      <c r="G39" s="28">
        <f t="shared" si="1"/>
        <v>0.9164566054091191</v>
      </c>
    </row>
    <row r="40" spans="1:7" ht="12.75">
      <c r="A40" s="22" t="s">
        <v>58</v>
      </c>
      <c r="B40" s="22" t="s">
        <v>118</v>
      </c>
      <c r="C40" s="22" t="str">
        <f t="shared" si="0"/>
        <v>5ND Total</v>
      </c>
      <c r="D40" s="22" t="s">
        <v>119</v>
      </c>
      <c r="E40" s="6">
        <f>VLOOKUP(C40,'Commissioner Completeness Calc'!C:J,8,0)</f>
        <v>391.92186768786524</v>
      </c>
      <c r="F40" s="6">
        <f>PCT!BG37</f>
        <v>398</v>
      </c>
      <c r="G40" s="28">
        <f t="shared" si="1"/>
        <v>1.0155085306874878</v>
      </c>
    </row>
    <row r="41" spans="1:7" ht="12.75">
      <c r="A41" s="22" t="s">
        <v>68</v>
      </c>
      <c r="B41" s="22" t="s">
        <v>204</v>
      </c>
      <c r="C41" s="22" t="str">
        <f t="shared" si="0"/>
        <v>5MD Total</v>
      </c>
      <c r="D41" s="22" t="s">
        <v>205</v>
      </c>
      <c r="E41" s="6">
        <f>VLOOKUP(C41,'Commissioner Completeness Calc'!C:J,8,0)</f>
        <v>240.99289871606382</v>
      </c>
      <c r="F41" s="6">
        <f>PCT!BG38</f>
        <v>207</v>
      </c>
      <c r="G41" s="28">
        <f t="shared" si="1"/>
        <v>0.8589464714638168</v>
      </c>
    </row>
    <row r="42" spans="1:7" ht="12.75" customHeight="1">
      <c r="A42" s="22" t="s">
        <v>80</v>
      </c>
      <c r="B42" s="22" t="s">
        <v>289</v>
      </c>
      <c r="C42" s="22" t="str">
        <f t="shared" si="0"/>
        <v>5K9 Total</v>
      </c>
      <c r="D42" s="22" t="s">
        <v>290</v>
      </c>
      <c r="E42" s="6">
        <f>VLOOKUP(C42,'Commissioner Completeness Calc'!C:J,8,0)</f>
        <v>89.57457462539234</v>
      </c>
      <c r="F42" s="6">
        <f>PCT!BG39</f>
        <v>117</v>
      </c>
      <c r="G42" s="28">
        <f t="shared" si="1"/>
        <v>1.3061742184018497</v>
      </c>
    </row>
    <row r="43" spans="1:7" ht="12.75">
      <c r="A43" s="22" t="s">
        <v>60</v>
      </c>
      <c r="B43" s="22" t="s">
        <v>145</v>
      </c>
      <c r="C43" s="22" t="str">
        <f aca="true" t="shared" si="2" ref="C43:C74">CONCATENATE(B43," Total")</f>
        <v>5NE Total</v>
      </c>
      <c r="D43" s="22" t="s">
        <v>380</v>
      </c>
      <c r="E43" s="6">
        <f>VLOOKUP(C43,'Commissioner Completeness Calc'!C:J,8,0)</f>
        <v>424.2235351681958</v>
      </c>
      <c r="F43" s="6">
        <f>PCT!BG40</f>
        <v>228</v>
      </c>
      <c r="G43" s="28">
        <f t="shared" si="1"/>
        <v>0.5374525010961562</v>
      </c>
    </row>
    <row r="44" spans="1:7" ht="12.75">
      <c r="A44" s="22" t="s">
        <v>58</v>
      </c>
      <c r="B44" s="22" t="s">
        <v>108</v>
      </c>
      <c r="C44" s="22" t="str">
        <f t="shared" si="2"/>
        <v>5J9 Total</v>
      </c>
      <c r="D44" s="22" t="s">
        <v>109</v>
      </c>
      <c r="E44" s="6">
        <f>VLOOKUP(C44,'Commissioner Completeness Calc'!C:J,8,0)</f>
        <v>52.28149357466063</v>
      </c>
      <c r="F44" s="6">
        <f>PCT!BG41</f>
        <v>63</v>
      </c>
      <c r="G44" s="28">
        <f t="shared" si="1"/>
        <v>1.2050153064206706</v>
      </c>
    </row>
    <row r="45" spans="1:7" ht="12.75">
      <c r="A45" s="22" t="s">
        <v>62</v>
      </c>
      <c r="B45" s="22" t="s">
        <v>196</v>
      </c>
      <c r="C45" s="22" t="str">
        <f t="shared" si="2"/>
        <v>5N7 Total</v>
      </c>
      <c r="D45" s="22" t="s">
        <v>197</v>
      </c>
      <c r="E45" s="6">
        <f>VLOOKUP(C45,'Commissioner Completeness Calc'!C:J,8,0)</f>
        <v>117.45095271700777</v>
      </c>
      <c r="F45" s="6">
        <f>PCT!BG42</f>
        <v>134</v>
      </c>
      <c r="G45" s="28">
        <f t="shared" si="1"/>
        <v>1.140901771336554</v>
      </c>
    </row>
    <row r="46" spans="1:7" ht="12.75">
      <c r="A46" s="22" t="s">
        <v>62</v>
      </c>
      <c r="B46" s="22" t="s">
        <v>63</v>
      </c>
      <c r="C46" s="22" t="str">
        <f t="shared" si="2"/>
        <v>5N6 Total</v>
      </c>
      <c r="D46" s="22" t="s">
        <v>64</v>
      </c>
      <c r="E46" s="6">
        <f>VLOOKUP(C46,'Commissioner Completeness Calc'!C:J,8,0)</f>
        <v>646.6031927000558</v>
      </c>
      <c r="F46" s="6">
        <f>PCT!BG43</f>
        <v>710</v>
      </c>
      <c r="G46" s="28">
        <f t="shared" si="1"/>
        <v>1.098045923706647</v>
      </c>
    </row>
    <row r="47" spans="1:7" ht="12.75">
      <c r="A47" s="22" t="s">
        <v>90</v>
      </c>
      <c r="B47" s="22" t="s">
        <v>99</v>
      </c>
      <c r="C47" s="22" t="str">
        <f t="shared" si="2"/>
        <v>5QQ Total</v>
      </c>
      <c r="D47" s="22" t="s">
        <v>100</v>
      </c>
      <c r="E47" s="6">
        <f>VLOOKUP(C47,'Commissioner Completeness Calc'!C:J,8,0)</f>
        <v>1017.9551026927655</v>
      </c>
      <c r="F47" s="6">
        <f>PCT!BG44</f>
        <v>1029</v>
      </c>
      <c r="G47" s="28">
        <f t="shared" si="1"/>
        <v>1.010850082953578</v>
      </c>
    </row>
    <row r="48" spans="1:7" ht="12.75">
      <c r="A48" s="22" t="s">
        <v>61</v>
      </c>
      <c r="B48" s="22" t="s">
        <v>184</v>
      </c>
      <c r="C48" s="22" t="str">
        <f t="shared" si="2"/>
        <v>5N5 Total</v>
      </c>
      <c r="D48" s="22" t="s">
        <v>185</v>
      </c>
      <c r="E48" s="6">
        <f>VLOOKUP(C48,'Commissioner Completeness Calc'!C:J,8,0)</f>
        <v>406.8295757575757</v>
      </c>
      <c r="F48" s="6">
        <f>PCT!BG45</f>
        <v>204</v>
      </c>
      <c r="G48" s="28">
        <f t="shared" si="1"/>
        <v>0.5014384699542122</v>
      </c>
    </row>
    <row r="49" spans="1:7" ht="12.75">
      <c r="A49" s="22" t="s">
        <v>90</v>
      </c>
      <c r="B49" s="22" t="s">
        <v>97</v>
      </c>
      <c r="C49" s="22" t="str">
        <f t="shared" si="2"/>
        <v>5QM Total</v>
      </c>
      <c r="D49" s="22" t="s">
        <v>98</v>
      </c>
      <c r="E49" s="6">
        <f>VLOOKUP(C49,'Commissioner Completeness Calc'!C:J,8,0)</f>
        <v>418.1106694477612</v>
      </c>
      <c r="F49" s="6">
        <f>PCT!BG46</f>
        <v>484</v>
      </c>
      <c r="G49" s="28">
        <f t="shared" si="1"/>
        <v>1.1575882544190157</v>
      </c>
    </row>
    <row r="50" spans="1:7" ht="12.75">
      <c r="A50" s="22" t="s">
        <v>68</v>
      </c>
      <c r="B50" s="22" t="s">
        <v>212</v>
      </c>
      <c r="C50" s="22" t="str">
        <f t="shared" si="2"/>
        <v>5PE Total</v>
      </c>
      <c r="D50" s="22" t="s">
        <v>213</v>
      </c>
      <c r="E50" s="6">
        <f>VLOOKUP(C50,'Commissioner Completeness Calc'!C:J,8,0)</f>
        <v>298.5826043286584</v>
      </c>
      <c r="F50" s="6">
        <f>PCT!BG47</f>
        <v>317</v>
      </c>
      <c r="G50" s="28">
        <f t="shared" si="1"/>
        <v>1.0616827484399225</v>
      </c>
    </row>
    <row r="51" spans="1:7" ht="12.75">
      <c r="A51" s="22" t="s">
        <v>80</v>
      </c>
      <c r="B51" s="22" t="s">
        <v>277</v>
      </c>
      <c r="C51" s="22" t="str">
        <f t="shared" si="2"/>
        <v>5HX Total</v>
      </c>
      <c r="D51" s="22" t="s">
        <v>278</v>
      </c>
      <c r="E51" s="6">
        <f>VLOOKUP(C51,'Commissioner Completeness Calc'!C:J,8,0)</f>
        <v>164.76622120856467</v>
      </c>
      <c r="F51" s="6">
        <f>PCT!BG48</f>
        <v>208</v>
      </c>
      <c r="G51" s="28">
        <f t="shared" si="1"/>
        <v>1.2623946733396834</v>
      </c>
    </row>
    <row r="52" spans="1:7" ht="12.75" customHeight="1">
      <c r="A52" s="22" t="s">
        <v>79</v>
      </c>
      <c r="B52" s="22" t="s">
        <v>231</v>
      </c>
      <c r="C52" s="22" t="str">
        <f t="shared" si="2"/>
        <v>5P3 Total</v>
      </c>
      <c r="D52" s="22" t="s">
        <v>232</v>
      </c>
      <c r="E52" s="6">
        <f>VLOOKUP(C52,'Commissioner Completeness Calc'!C:J,8,0)</f>
        <v>107.9835252034038</v>
      </c>
      <c r="F52" s="6">
        <f>PCT!BG49</f>
        <v>187</v>
      </c>
      <c r="G52" s="28">
        <f t="shared" si="1"/>
        <v>1.7317456496049406</v>
      </c>
    </row>
    <row r="53" spans="1:7" ht="12.75">
      <c r="A53" s="22" t="s">
        <v>60</v>
      </c>
      <c r="B53" s="22" t="s">
        <v>149</v>
      </c>
      <c r="C53" s="22" t="str">
        <f t="shared" si="2"/>
        <v>5NH Total</v>
      </c>
      <c r="D53" s="22" t="s">
        <v>382</v>
      </c>
      <c r="E53" s="6">
        <f>VLOOKUP(C53,'Commissioner Completeness Calc'!C:J,8,0)</f>
        <v>340.22411494060015</v>
      </c>
      <c r="F53" s="6">
        <f>PCT!BG50</f>
        <v>260</v>
      </c>
      <c r="G53" s="28">
        <f t="shared" si="1"/>
        <v>0.7642021496488969</v>
      </c>
    </row>
    <row r="54" spans="1:7" ht="12.75">
      <c r="A54" s="22" t="s">
        <v>61</v>
      </c>
      <c r="B54" s="22" t="s">
        <v>188</v>
      </c>
      <c r="C54" s="22" t="str">
        <f t="shared" si="2"/>
        <v>5NW Total</v>
      </c>
      <c r="D54" s="22" t="s">
        <v>189</v>
      </c>
      <c r="E54" s="6">
        <f>VLOOKUP(C54,'Commissioner Completeness Calc'!C:J,8,0)</f>
        <v>189.2989316673469</v>
      </c>
      <c r="F54" s="6">
        <f>PCT!BG51</f>
        <v>146</v>
      </c>
      <c r="G54" s="28">
        <f t="shared" si="1"/>
        <v>0.7712668989414284</v>
      </c>
    </row>
    <row r="55" spans="1:7" ht="12.75">
      <c r="A55" s="22" t="s">
        <v>83</v>
      </c>
      <c r="B55" s="22" t="s">
        <v>318</v>
      </c>
      <c r="C55" s="22" t="str">
        <f t="shared" si="2"/>
        <v>5P7 Total</v>
      </c>
      <c r="D55" s="22" t="s">
        <v>319</v>
      </c>
      <c r="E55" s="6">
        <f>VLOOKUP(C55,'Commissioner Completeness Calc'!C:J,8,0)</f>
        <v>185.77417514350702</v>
      </c>
      <c r="F55" s="6">
        <f>PCT!BG52</f>
        <v>215</v>
      </c>
      <c r="G55" s="28">
        <f t="shared" si="1"/>
        <v>1.1573190936464477</v>
      </c>
    </row>
    <row r="56" spans="1:7" ht="12.75">
      <c r="A56" s="22" t="s">
        <v>83</v>
      </c>
      <c r="B56" s="22" t="s">
        <v>324</v>
      </c>
      <c r="C56" s="22" t="str">
        <f t="shared" si="2"/>
        <v>5QA Total</v>
      </c>
      <c r="D56" s="22" t="s">
        <v>325</v>
      </c>
      <c r="E56" s="6">
        <f>VLOOKUP(C56,'Commissioner Completeness Calc'!C:J,8,0)</f>
        <v>166.6420717841445</v>
      </c>
      <c r="F56" s="6">
        <f>PCT!BG53</f>
        <v>238</v>
      </c>
      <c r="G56" s="28">
        <f t="shared" si="1"/>
        <v>1.4282107600551628</v>
      </c>
    </row>
    <row r="57" spans="1:7" ht="12.75">
      <c r="A57" s="22" t="s">
        <v>80</v>
      </c>
      <c r="B57" s="22" t="s">
        <v>265</v>
      </c>
      <c r="C57" s="22" t="str">
        <f t="shared" si="2"/>
        <v>5C1 Total</v>
      </c>
      <c r="D57" s="22" t="s">
        <v>266</v>
      </c>
      <c r="E57" s="6">
        <f>VLOOKUP(C57,'Commissioner Completeness Calc'!C:J,8,0)</f>
        <v>34.3924025441314</v>
      </c>
      <c r="F57" s="6">
        <f>PCT!BG54</f>
        <v>72</v>
      </c>
      <c r="G57" s="28">
        <f t="shared" si="1"/>
        <v>2.093485615249227</v>
      </c>
    </row>
    <row r="58" spans="1:7" ht="12.75" customHeight="1">
      <c r="A58" s="22" t="s">
        <v>58</v>
      </c>
      <c r="B58" s="22" t="s">
        <v>110</v>
      </c>
      <c r="C58" s="22" t="str">
        <f t="shared" si="2"/>
        <v>5KF Total</v>
      </c>
      <c r="D58" s="22" t="s">
        <v>111</v>
      </c>
      <c r="E58" s="6">
        <f>VLOOKUP(C58,'Commissioner Completeness Calc'!C:J,8,0)</f>
        <v>149.4346797921904</v>
      </c>
      <c r="F58" s="6">
        <f>PCT!BG55</f>
        <v>302</v>
      </c>
      <c r="G58" s="28">
        <f t="shared" si="1"/>
        <v>2.0209498920864473</v>
      </c>
    </row>
    <row r="59" spans="1:7" ht="12.75">
      <c r="A59" s="22" t="s">
        <v>90</v>
      </c>
      <c r="B59" s="22" t="s">
        <v>348</v>
      </c>
      <c r="C59" s="22" t="str">
        <f t="shared" si="2"/>
        <v>5QH Total</v>
      </c>
      <c r="D59" s="22" t="s">
        <v>349</v>
      </c>
      <c r="E59" s="6">
        <f>VLOOKUP(C59,'Commissioner Completeness Calc'!C:J,8,0)</f>
        <v>341.0459434128015</v>
      </c>
      <c r="F59" s="6">
        <f>PCT!BG56</f>
        <v>277</v>
      </c>
      <c r="G59" s="28">
        <f t="shared" si="1"/>
        <v>0.8122072857049634</v>
      </c>
    </row>
    <row r="60" spans="1:7" ht="12.75">
      <c r="A60" s="22" t="s">
        <v>79</v>
      </c>
      <c r="B60" s="22" t="s">
        <v>241</v>
      </c>
      <c r="C60" s="22" t="str">
        <f t="shared" si="2"/>
        <v>5PR Total</v>
      </c>
      <c r="D60" s="22" t="s">
        <v>242</v>
      </c>
      <c r="E60" s="6">
        <f>VLOOKUP(C60,'Commissioner Completeness Calc'!C:J,8,0)</f>
        <v>99.84997548577525</v>
      </c>
      <c r="F60" s="6">
        <f>PCT!BG57</f>
        <v>87</v>
      </c>
      <c r="G60" s="28">
        <f t="shared" si="1"/>
        <v>0.8713071743557326</v>
      </c>
    </row>
    <row r="61" spans="1:7" ht="12.75">
      <c r="A61" s="22" t="s">
        <v>80</v>
      </c>
      <c r="B61" s="22" t="s">
        <v>259</v>
      </c>
      <c r="C61" s="22" t="str">
        <f t="shared" si="2"/>
        <v>5A8 Total</v>
      </c>
      <c r="D61" s="22" t="s">
        <v>260</v>
      </c>
      <c r="E61" s="6">
        <f>VLOOKUP(C61,'Commissioner Completeness Calc'!C:J,8,0)</f>
        <v>26.76492470492471</v>
      </c>
      <c r="F61" s="6">
        <f>PCT!BG58</f>
        <v>35</v>
      </c>
      <c r="G61" s="28">
        <f t="shared" si="1"/>
        <v>1.3076816163641234</v>
      </c>
    </row>
    <row r="62" spans="1:7" ht="12.75">
      <c r="A62" s="22" t="s">
        <v>60</v>
      </c>
      <c r="B62" s="22" t="s">
        <v>156</v>
      </c>
      <c r="C62" s="22" t="str">
        <f t="shared" si="2"/>
        <v>5NM Total</v>
      </c>
      <c r="D62" s="22" t="s">
        <v>157</v>
      </c>
      <c r="E62" s="6">
        <f>VLOOKUP(C62,'Commissioner Completeness Calc'!C:J,8,0)</f>
        <v>252.45606259780908</v>
      </c>
      <c r="F62" s="6">
        <f>PCT!BG59</f>
        <v>231</v>
      </c>
      <c r="G62" s="28">
        <f t="shared" si="1"/>
        <v>0.9150107057163804</v>
      </c>
    </row>
    <row r="63" spans="1:7" ht="12.75">
      <c r="A63" s="22" t="s">
        <v>80</v>
      </c>
      <c r="B63" s="22" t="s">
        <v>275</v>
      </c>
      <c r="C63" s="22" t="str">
        <f t="shared" si="2"/>
        <v>5H1 Total</v>
      </c>
      <c r="D63" s="22" t="s">
        <v>276</v>
      </c>
      <c r="E63" s="6">
        <f>VLOOKUP(C63,'Commissioner Completeness Calc'!C:J,8,0)</f>
        <v>22.000212121212122</v>
      </c>
      <c r="F63" s="6">
        <f>PCT!BG60</f>
        <v>38</v>
      </c>
      <c r="G63" s="28">
        <f t="shared" si="1"/>
        <v>1.7272560732885494</v>
      </c>
    </row>
    <row r="64" spans="1:7" ht="12.75">
      <c r="A64" s="22" t="s">
        <v>86</v>
      </c>
      <c r="B64" s="22" t="s">
        <v>330</v>
      </c>
      <c r="C64" s="22" t="str">
        <f t="shared" si="2"/>
        <v>5QC Total</v>
      </c>
      <c r="D64" s="22" t="s">
        <v>331</v>
      </c>
      <c r="E64" s="6">
        <f>VLOOKUP(C64,'Commissioner Completeness Calc'!C:J,8,0)</f>
        <v>1060.8824803703283</v>
      </c>
      <c r="F64" s="6">
        <f>PCT!BG61</f>
        <v>1411</v>
      </c>
      <c r="G64" s="28">
        <f t="shared" si="1"/>
        <v>1.3300247917257095</v>
      </c>
    </row>
    <row r="65" spans="1:7" ht="12.75">
      <c r="A65" s="22" t="s">
        <v>80</v>
      </c>
      <c r="B65" s="22" t="s">
        <v>273</v>
      </c>
      <c r="C65" s="22" t="str">
        <f t="shared" si="2"/>
        <v>5C9 Total</v>
      </c>
      <c r="D65" s="22" t="s">
        <v>274</v>
      </c>
      <c r="E65" s="6">
        <f>VLOOKUP(C65,'Commissioner Completeness Calc'!C:J,8,0)</f>
        <v>81.38326214090127</v>
      </c>
      <c r="F65" s="6">
        <f>PCT!BG62</f>
        <v>42</v>
      </c>
      <c r="G65" s="28">
        <f t="shared" si="1"/>
        <v>0.5160766341275943</v>
      </c>
    </row>
    <row r="66" spans="1:7" ht="12.75">
      <c r="A66" s="22" t="s">
        <v>80</v>
      </c>
      <c r="B66" s="22" t="s">
        <v>283</v>
      </c>
      <c r="C66" s="22" t="str">
        <f t="shared" si="2"/>
        <v>5K6 Total</v>
      </c>
      <c r="D66" s="22" t="s">
        <v>284</v>
      </c>
      <c r="E66" s="6">
        <f>VLOOKUP(C66,'Commissioner Completeness Calc'!C:J,8,0)</f>
        <v>112.97118699186991</v>
      </c>
      <c r="F66" s="6">
        <f>PCT!BG63</f>
        <v>84</v>
      </c>
      <c r="G66" s="28">
        <f t="shared" si="1"/>
        <v>0.7435524246199622</v>
      </c>
    </row>
    <row r="67" spans="1:7" ht="12.75" customHeight="1">
      <c r="A67" s="22" t="s">
        <v>58</v>
      </c>
      <c r="B67" s="22" t="s">
        <v>106</v>
      </c>
      <c r="C67" s="22" t="str">
        <f t="shared" si="2"/>
        <v>5D9 Total</v>
      </c>
      <c r="D67" s="22" t="s">
        <v>107</v>
      </c>
      <c r="E67" s="6">
        <f>VLOOKUP(C67,'Commissioner Completeness Calc'!C:J,8,0)</f>
        <v>204.30100083402837</v>
      </c>
      <c r="F67" s="6">
        <f>PCT!BG64</f>
        <v>131</v>
      </c>
      <c r="G67" s="28">
        <f t="shared" si="1"/>
        <v>0.6412107599336863</v>
      </c>
    </row>
    <row r="68" spans="1:7" ht="12.75">
      <c r="A68" s="22" t="s">
        <v>83</v>
      </c>
      <c r="B68" s="22" t="s">
        <v>320</v>
      </c>
      <c r="C68" s="22" t="str">
        <f t="shared" si="2"/>
        <v>5P8 Total</v>
      </c>
      <c r="D68" s="22" t="s">
        <v>321</v>
      </c>
      <c r="E68" s="6">
        <f>VLOOKUP(C68,'Commissioner Completeness Calc'!C:J,8,0)</f>
        <v>80.80410145709662</v>
      </c>
      <c r="F68" s="6">
        <f>PCT!BG65</f>
        <v>49</v>
      </c>
      <c r="G68" s="28">
        <f t="shared" si="1"/>
        <v>0.6064048620850864</v>
      </c>
    </row>
    <row r="69" spans="1:7" ht="12.75">
      <c r="A69" s="22" t="s">
        <v>80</v>
      </c>
      <c r="B69" s="22" t="s">
        <v>253</v>
      </c>
      <c r="C69" s="22" t="str">
        <f t="shared" si="2"/>
        <v>5A4 Total</v>
      </c>
      <c r="D69" s="22" t="s">
        <v>254</v>
      </c>
      <c r="E69" s="6">
        <f>VLOOKUP(C69,'Commissioner Completeness Calc'!C:J,8,0)</f>
        <v>27.57467889908257</v>
      </c>
      <c r="F69" s="6">
        <f>PCT!BG66</f>
        <v>22</v>
      </c>
      <c r="G69" s="28">
        <f t="shared" si="1"/>
        <v>0.7978334065290587</v>
      </c>
    </row>
    <row r="70" spans="1:7" ht="12.75">
      <c r="A70" s="22" t="s">
        <v>68</v>
      </c>
      <c r="B70" s="22" t="s">
        <v>210</v>
      </c>
      <c r="C70" s="22" t="str">
        <f t="shared" si="2"/>
        <v>5MX Total</v>
      </c>
      <c r="D70" s="22" t="s">
        <v>211</v>
      </c>
      <c r="E70" s="6">
        <f>VLOOKUP(C70,'Commissioner Completeness Calc'!C:J,8,0)</f>
        <v>89.07594604402875</v>
      </c>
      <c r="F70" s="6">
        <f>PCT!BG67</f>
        <v>81</v>
      </c>
      <c r="G70" s="28">
        <f t="shared" si="1"/>
        <v>0.9093363988518635</v>
      </c>
    </row>
    <row r="71" spans="1:7" ht="12.75">
      <c r="A71" s="22" t="s">
        <v>68</v>
      </c>
      <c r="B71" s="22" t="s">
        <v>69</v>
      </c>
      <c r="C71" s="22" t="str">
        <f t="shared" si="2"/>
        <v>5CN Total</v>
      </c>
      <c r="D71" s="22" t="s">
        <v>70</v>
      </c>
      <c r="E71" s="6">
        <f>VLOOKUP(C71,'Commissioner Completeness Calc'!C:J,8,0)</f>
        <v>194.4472537424831</v>
      </c>
      <c r="F71" s="6">
        <f>PCT!BG68</f>
        <v>147</v>
      </c>
      <c r="G71" s="28">
        <f t="shared" si="1"/>
        <v>0.7559890776070305</v>
      </c>
    </row>
    <row r="72" spans="1:7" ht="12.75" customHeight="1">
      <c r="A72" s="22" t="s">
        <v>60</v>
      </c>
      <c r="B72" s="22" t="s">
        <v>162</v>
      </c>
      <c r="C72" s="22" t="str">
        <f t="shared" si="2"/>
        <v>5NQ Total</v>
      </c>
      <c r="D72" s="22" t="s">
        <v>163</v>
      </c>
      <c r="E72" s="6">
        <f>VLOOKUP(C72,'Commissioner Completeness Calc'!C:J,8,0)</f>
        <v>622.1969501128152</v>
      </c>
      <c r="F72" s="6">
        <f>PCT!BG69</f>
        <v>451</v>
      </c>
      <c r="G72" s="28">
        <f t="shared" si="1"/>
        <v>0.7248508690346775</v>
      </c>
    </row>
    <row r="73" spans="1:7" ht="12.75">
      <c r="A73" s="22" t="s">
        <v>80</v>
      </c>
      <c r="B73" s="22" t="s">
        <v>263</v>
      </c>
      <c r="C73" s="22" t="str">
        <f t="shared" si="2"/>
        <v>5AT Total</v>
      </c>
      <c r="D73" s="22" t="s">
        <v>264</v>
      </c>
      <c r="E73" s="6">
        <f>VLOOKUP(C73,'Commissioner Completeness Calc'!C:J,8,0)</f>
        <v>184.32621526071523</v>
      </c>
      <c r="F73" s="6">
        <f>PCT!BG70</f>
        <v>74</v>
      </c>
      <c r="G73" s="28">
        <f t="shared" si="1"/>
        <v>0.40146215716159905</v>
      </c>
    </row>
    <row r="74" spans="1:7" ht="12.75">
      <c r="A74" s="22" t="s">
        <v>80</v>
      </c>
      <c r="B74" s="22" t="s">
        <v>279</v>
      </c>
      <c r="C74" s="22" t="str">
        <f t="shared" si="2"/>
        <v>5HY Total</v>
      </c>
      <c r="D74" s="22" t="s">
        <v>280</v>
      </c>
      <c r="E74" s="6">
        <f>VLOOKUP(C74,'Commissioner Completeness Calc'!C:J,8,0)</f>
        <v>99.21866197400136</v>
      </c>
      <c r="F74" s="6">
        <f>PCT!BG71</f>
        <v>86</v>
      </c>
      <c r="G74" s="28">
        <f t="shared" si="1"/>
        <v>0.8667724225361445</v>
      </c>
    </row>
    <row r="75" spans="1:7" ht="12.75">
      <c r="A75" s="22" t="s">
        <v>61</v>
      </c>
      <c r="B75" s="22" t="s">
        <v>190</v>
      </c>
      <c r="C75" s="22" t="str">
        <f aca="true" t="shared" si="3" ref="C75:C106">CONCATENATE(B75," Total")</f>
        <v>5NX Total</v>
      </c>
      <c r="D75" s="22" t="s">
        <v>383</v>
      </c>
      <c r="E75" s="6">
        <f>VLOOKUP(C75,'Commissioner Completeness Calc'!C:J,8,0)</f>
        <v>175.20495803240289</v>
      </c>
      <c r="F75" s="6">
        <f>PCT!BG72</f>
        <v>125</v>
      </c>
      <c r="G75" s="28">
        <f t="shared" si="1"/>
        <v>0.7134501295156394</v>
      </c>
    </row>
    <row r="76" spans="1:7" ht="12.75">
      <c r="A76" s="22" t="s">
        <v>86</v>
      </c>
      <c r="B76" s="22" t="s">
        <v>89</v>
      </c>
      <c r="C76" s="22" t="str">
        <f t="shared" si="3"/>
        <v>5QT Total</v>
      </c>
      <c r="D76" s="22" t="s">
        <v>387</v>
      </c>
      <c r="E76" s="6">
        <f>VLOOKUP(C76,'Commissioner Completeness Calc'!C:J,8,0)</f>
        <v>175.5269690686511</v>
      </c>
      <c r="F76" s="6">
        <f>PCT!BG73</f>
        <v>330</v>
      </c>
      <c r="G76" s="28">
        <f aca="true" t="shared" si="4" ref="G76:G139">IF(ISERROR(F76/E76),0,(F76/E76))</f>
        <v>1.8800529727766921</v>
      </c>
    </row>
    <row r="77" spans="1:7" ht="12.75">
      <c r="A77" s="22" t="s">
        <v>80</v>
      </c>
      <c r="B77" s="22" t="s">
        <v>287</v>
      </c>
      <c r="C77" s="22" t="str">
        <f t="shared" si="3"/>
        <v>5K8 Total</v>
      </c>
      <c r="D77" s="22" t="s">
        <v>288</v>
      </c>
      <c r="E77" s="6">
        <f>VLOOKUP(C77,'Commissioner Completeness Calc'!C:J,8,0)</f>
        <v>35.56981395111756</v>
      </c>
      <c r="F77" s="6">
        <f>PCT!BG74</f>
        <v>40</v>
      </c>
      <c r="G77" s="28">
        <f t="shared" si="4"/>
        <v>1.1245490362972013</v>
      </c>
    </row>
    <row r="78" spans="1:7" ht="12.75" customHeight="1">
      <c r="A78" s="22" t="s">
        <v>80</v>
      </c>
      <c r="B78" s="22" t="s">
        <v>291</v>
      </c>
      <c r="C78" s="22" t="str">
        <f t="shared" si="3"/>
        <v>5LA Total</v>
      </c>
      <c r="D78" s="22" t="s">
        <v>292</v>
      </c>
      <c r="E78" s="6">
        <f>VLOOKUP(C78,'Commissioner Completeness Calc'!C:J,8,0)</f>
        <v>22.256565656565655</v>
      </c>
      <c r="F78" s="6">
        <f>PCT!BG75</f>
        <v>40</v>
      </c>
      <c r="G78" s="28">
        <f t="shared" si="4"/>
        <v>1.7972224743578107</v>
      </c>
    </row>
    <row r="79" spans="1:7" ht="12.75">
      <c r="A79" s="22" t="s">
        <v>80</v>
      </c>
      <c r="B79" s="22" t="s">
        <v>255</v>
      </c>
      <c r="C79" s="22" t="str">
        <f t="shared" si="3"/>
        <v>5A5 Total</v>
      </c>
      <c r="D79" s="22" t="s">
        <v>256</v>
      </c>
      <c r="E79" s="6">
        <f>VLOOKUP(C79,'Commissioner Completeness Calc'!C:J,8,0)</f>
        <v>186.8043988463738</v>
      </c>
      <c r="F79" s="6">
        <f>PCT!BG76</f>
        <v>95</v>
      </c>
      <c r="G79" s="28">
        <f t="shared" si="4"/>
        <v>0.5085533348608515</v>
      </c>
    </row>
    <row r="80" spans="1:7" ht="12.75">
      <c r="A80" s="22" t="s">
        <v>61</v>
      </c>
      <c r="B80" s="22" t="s">
        <v>178</v>
      </c>
      <c r="C80" s="22" t="str">
        <f t="shared" si="3"/>
        <v>5N2 Total</v>
      </c>
      <c r="D80" s="22" t="s">
        <v>179</v>
      </c>
      <c r="E80" s="6">
        <f>VLOOKUP(C80,'Commissioner Completeness Calc'!C:J,8,0)</f>
        <v>63.97176486616023</v>
      </c>
      <c r="F80" s="6">
        <f>PCT!BG77</f>
        <v>30</v>
      </c>
      <c r="G80" s="28">
        <f t="shared" si="4"/>
        <v>0.46895689157185333</v>
      </c>
    </row>
    <row r="81" spans="1:7" ht="12.75">
      <c r="A81" s="22" t="s">
        <v>60</v>
      </c>
      <c r="B81" s="22" t="s">
        <v>137</v>
      </c>
      <c r="C81" s="22" t="str">
        <f t="shared" si="3"/>
        <v>5J4 Total</v>
      </c>
      <c r="D81" s="22" t="s">
        <v>138</v>
      </c>
      <c r="E81" s="6">
        <f>VLOOKUP(C81,'Commissioner Completeness Calc'!C:J,8,0)</f>
        <v>69.09387730765955</v>
      </c>
      <c r="F81" s="6">
        <f>PCT!BG78</f>
        <v>71</v>
      </c>
      <c r="G81" s="28">
        <f t="shared" si="4"/>
        <v>1.0275874327308758</v>
      </c>
    </row>
    <row r="82" spans="1:7" ht="12.75">
      <c r="A82" s="22" t="s">
        <v>80</v>
      </c>
      <c r="B82" s="22" t="s">
        <v>295</v>
      </c>
      <c r="C82" s="22" t="str">
        <f t="shared" si="3"/>
        <v>5LD Total</v>
      </c>
      <c r="D82" s="22" t="s">
        <v>296</v>
      </c>
      <c r="E82" s="6">
        <f>VLOOKUP(C82,'Commissioner Completeness Calc'!C:J,8,0)</f>
        <v>34.12782320457028</v>
      </c>
      <c r="F82" s="6">
        <f>PCT!BG79</f>
        <v>41</v>
      </c>
      <c r="G82" s="28">
        <f t="shared" si="4"/>
        <v>1.2013658109465777</v>
      </c>
    </row>
    <row r="83" spans="1:7" ht="12.75">
      <c r="A83" s="22" t="s">
        <v>61</v>
      </c>
      <c r="B83" s="22" t="s">
        <v>176</v>
      </c>
      <c r="C83" s="22" t="str">
        <f t="shared" si="3"/>
        <v>5N1 Total</v>
      </c>
      <c r="D83" s="22" t="s">
        <v>177</v>
      </c>
      <c r="E83" s="6">
        <f>VLOOKUP(C83,'Commissioner Completeness Calc'!C:J,8,0)</f>
        <v>295.3588291831722</v>
      </c>
      <c r="F83" s="6">
        <f>PCT!BG80</f>
        <v>391</v>
      </c>
      <c r="G83" s="28">
        <f t="shared" si="4"/>
        <v>1.3238134816600122</v>
      </c>
    </row>
    <row r="84" spans="1:7" ht="12.75" customHeight="1">
      <c r="A84" s="22" t="s">
        <v>62</v>
      </c>
      <c r="B84" s="22" t="s">
        <v>199</v>
      </c>
      <c r="C84" s="22" t="str">
        <f t="shared" si="3"/>
        <v>5PC Total</v>
      </c>
      <c r="D84" s="22" t="s">
        <v>200</v>
      </c>
      <c r="E84" s="6">
        <f>VLOOKUP(C84,'Commissioner Completeness Calc'!C:J,8,0)</f>
        <v>88.4953241421258</v>
      </c>
      <c r="F84" s="6">
        <f>PCT!BG81</f>
        <v>95</v>
      </c>
      <c r="G84" s="28">
        <f t="shared" si="4"/>
        <v>1.0735030457363772</v>
      </c>
    </row>
    <row r="85" spans="1:7" ht="12.75">
      <c r="A85" s="22" t="s">
        <v>62</v>
      </c>
      <c r="B85" s="22" t="s">
        <v>66</v>
      </c>
      <c r="C85" s="22" t="str">
        <f t="shared" si="3"/>
        <v>5PA Total</v>
      </c>
      <c r="D85" s="22" t="s">
        <v>67</v>
      </c>
      <c r="E85" s="6">
        <f>VLOOKUP(C85,'Commissioner Completeness Calc'!C:J,8,0)</f>
        <v>274.48244035196893</v>
      </c>
      <c r="F85" s="6">
        <f>PCT!BG82</f>
        <v>286.324</v>
      </c>
      <c r="G85" s="28">
        <f t="shared" si="4"/>
        <v>1.043141410550149</v>
      </c>
    </row>
    <row r="86" spans="1:7" ht="12.75">
      <c r="A86" s="22" t="s">
        <v>80</v>
      </c>
      <c r="B86" s="22" t="s">
        <v>299</v>
      </c>
      <c r="C86" s="22" t="str">
        <f t="shared" si="3"/>
        <v>5LF Total</v>
      </c>
      <c r="D86" s="22" t="s">
        <v>300</v>
      </c>
      <c r="E86" s="6">
        <f>VLOOKUP(C86,'Commissioner Completeness Calc'!C:J,8,0)</f>
        <v>135.19063583025905</v>
      </c>
      <c r="F86" s="6">
        <f>PCT!BG83</f>
        <v>159</v>
      </c>
      <c r="G86" s="28">
        <f t="shared" si="4"/>
        <v>1.1761169627135655</v>
      </c>
    </row>
    <row r="87" spans="1:7" ht="12.75">
      <c r="A87" s="22" t="s">
        <v>62</v>
      </c>
      <c r="B87" s="22" t="s">
        <v>198</v>
      </c>
      <c r="C87" s="22" t="str">
        <f t="shared" si="3"/>
        <v>5N9 Total</v>
      </c>
      <c r="D87" s="22" t="s">
        <v>379</v>
      </c>
      <c r="E87" s="6">
        <f>VLOOKUP(C87,'Commissioner Completeness Calc'!C:J,8,0)</f>
        <v>490.8137128455486</v>
      </c>
      <c r="F87" s="6">
        <f>PCT!BG84</f>
        <v>396.512</v>
      </c>
      <c r="G87" s="28">
        <f t="shared" si="4"/>
        <v>0.8078665889369234</v>
      </c>
    </row>
    <row r="88" spans="1:7" ht="12.75">
      <c r="A88" s="22" t="s">
        <v>60</v>
      </c>
      <c r="B88" s="22" t="s">
        <v>154</v>
      </c>
      <c r="C88" s="22" t="str">
        <f t="shared" si="3"/>
        <v>5NL Total</v>
      </c>
      <c r="D88" s="22" t="s">
        <v>155</v>
      </c>
      <c r="E88" s="6">
        <f>VLOOKUP(C88,'Commissioner Completeness Calc'!C:J,8,0)</f>
        <v>154.02570388596268</v>
      </c>
      <c r="F88" s="6">
        <f>PCT!BG85</f>
        <v>155</v>
      </c>
      <c r="G88" s="28">
        <f t="shared" si="4"/>
        <v>1.0063255423572592</v>
      </c>
    </row>
    <row r="89" spans="1:7" ht="12.75">
      <c r="A89" s="22" t="s">
        <v>79</v>
      </c>
      <c r="B89" s="22" t="s">
        <v>225</v>
      </c>
      <c r="C89" s="22" t="str">
        <f t="shared" si="3"/>
        <v>5GC Total</v>
      </c>
      <c r="D89" s="22" t="s">
        <v>226</v>
      </c>
      <c r="E89" s="6">
        <f>VLOOKUP(C89,'Commissioner Completeness Calc'!C:J,8,0)</f>
        <v>39.794968925717676</v>
      </c>
      <c r="F89" s="6">
        <f>PCT!BG86</f>
        <v>106</v>
      </c>
      <c r="G89" s="28">
        <f t="shared" si="4"/>
        <v>2.663653292401418</v>
      </c>
    </row>
    <row r="90" spans="1:7" ht="12.75">
      <c r="A90" s="22" t="s">
        <v>60</v>
      </c>
      <c r="B90" s="22" t="s">
        <v>166</v>
      </c>
      <c r="C90" s="22" t="str">
        <f t="shared" si="3"/>
        <v>5NT Total</v>
      </c>
      <c r="D90" s="22" t="s">
        <v>167</v>
      </c>
      <c r="E90" s="6">
        <f>VLOOKUP(C90,'Commissioner Completeness Calc'!C:J,8,0)</f>
        <v>461.95103082930706</v>
      </c>
      <c r="F90" s="6">
        <f>PCT!BG87</f>
        <v>235</v>
      </c>
      <c r="G90" s="28">
        <f t="shared" si="4"/>
        <v>0.5087119290071106</v>
      </c>
    </row>
    <row r="91" spans="1:7" ht="12.75">
      <c r="A91" s="22" t="s">
        <v>83</v>
      </c>
      <c r="B91" s="22" t="s">
        <v>312</v>
      </c>
      <c r="C91" s="22" t="str">
        <f t="shared" si="3"/>
        <v>5L3 Total</v>
      </c>
      <c r="D91" s="22" t="s">
        <v>313</v>
      </c>
      <c r="E91" s="6">
        <f>VLOOKUP(C91,'Commissioner Completeness Calc'!C:J,8,0)</f>
        <v>119.7212584475419</v>
      </c>
      <c r="F91" s="6">
        <f>PCT!BG88</f>
        <v>124</v>
      </c>
      <c r="G91" s="28">
        <f t="shared" si="4"/>
        <v>1.0357391962625662</v>
      </c>
    </row>
    <row r="92" spans="1:7" ht="12.75">
      <c r="A92" s="22" t="s">
        <v>79</v>
      </c>
      <c r="B92" s="22" t="s">
        <v>249</v>
      </c>
      <c r="C92" s="22" t="str">
        <f t="shared" si="3"/>
        <v>5PX Total</v>
      </c>
      <c r="D92" s="22" t="s">
        <v>250</v>
      </c>
      <c r="E92" s="6">
        <f>VLOOKUP(C92,'Commissioner Completeness Calc'!C:J,8,0)</f>
        <v>315.7771132587441</v>
      </c>
      <c r="F92" s="6">
        <f>PCT!BG89</f>
        <v>462</v>
      </c>
      <c r="G92" s="28">
        <f t="shared" si="4"/>
        <v>1.4630572660325847</v>
      </c>
    </row>
    <row r="93" spans="1:7" ht="12.75" customHeight="1">
      <c r="A93" s="22" t="s">
        <v>58</v>
      </c>
      <c r="B93" s="22" t="s">
        <v>116</v>
      </c>
      <c r="C93" s="22" t="str">
        <f t="shared" si="3"/>
        <v>5KM Total</v>
      </c>
      <c r="D93" s="22" t="s">
        <v>117</v>
      </c>
      <c r="E93" s="6">
        <f>VLOOKUP(C93,'Commissioner Completeness Calc'!C:J,8,0)</f>
        <v>60.40348729737416</v>
      </c>
      <c r="F93" s="6">
        <f>PCT!BG90</f>
        <v>82</v>
      </c>
      <c r="G93" s="28">
        <f t="shared" si="4"/>
        <v>1.357537514287932</v>
      </c>
    </row>
    <row r="94" spans="1:7" ht="12.75">
      <c r="A94" s="22" t="s">
        <v>86</v>
      </c>
      <c r="B94" s="22" t="s">
        <v>326</v>
      </c>
      <c r="C94" s="22" t="str">
        <f t="shared" si="3"/>
        <v>5CQ Total</v>
      </c>
      <c r="D94" s="22" t="s">
        <v>327</v>
      </c>
      <c r="E94" s="6">
        <f>VLOOKUP(C94,'Commissioner Completeness Calc'!C:J,8,0)</f>
        <v>92.07858866305924</v>
      </c>
      <c r="F94" s="6">
        <f>PCT!BG91</f>
        <v>143</v>
      </c>
      <c r="G94" s="28">
        <f t="shared" si="4"/>
        <v>1.5530211971783814</v>
      </c>
    </row>
    <row r="95" spans="1:7" ht="12.75">
      <c r="A95" s="22" t="s">
        <v>58</v>
      </c>
      <c r="B95" s="22" t="s">
        <v>102</v>
      </c>
      <c r="C95" s="22" t="str">
        <f t="shared" si="3"/>
        <v>5D7 Total</v>
      </c>
      <c r="D95" s="22" t="s">
        <v>103</v>
      </c>
      <c r="E95" s="6">
        <f>VLOOKUP(C95,'Commissioner Completeness Calc'!C:J,8,0)</f>
        <v>0.7929846938775511</v>
      </c>
      <c r="F95" s="6">
        <f>PCT!BG92</f>
        <v>1</v>
      </c>
      <c r="G95" s="28">
        <f t="shared" si="4"/>
        <v>1.261058388290172</v>
      </c>
    </row>
    <row r="96" spans="1:7" ht="12.75">
      <c r="A96" s="22" t="s">
        <v>80</v>
      </c>
      <c r="B96" s="22" t="s">
        <v>271</v>
      </c>
      <c r="C96" s="22" t="str">
        <f t="shared" si="3"/>
        <v>5C5 Total</v>
      </c>
      <c r="D96" s="22" t="s">
        <v>272</v>
      </c>
      <c r="E96" s="6">
        <f>VLOOKUP(C96,'Commissioner Completeness Calc'!C:J,8,0)</f>
        <v>41.74196043771043</v>
      </c>
      <c r="F96" s="6">
        <f>PCT!BG93</f>
        <v>68</v>
      </c>
      <c r="G96" s="28">
        <f t="shared" si="4"/>
        <v>1.6290562131472768</v>
      </c>
    </row>
    <row r="97" spans="1:7" ht="12.75">
      <c r="A97" s="22" t="s">
        <v>79</v>
      </c>
      <c r="B97" s="22" t="s">
        <v>239</v>
      </c>
      <c r="C97" s="22" t="str">
        <f t="shared" si="3"/>
        <v>5PQ Total</v>
      </c>
      <c r="D97" s="22" t="s">
        <v>240</v>
      </c>
      <c r="E97" s="6">
        <f>VLOOKUP(C97,'Commissioner Completeness Calc'!C:J,8,0)</f>
        <v>376.5971982303185</v>
      </c>
      <c r="F97" s="6">
        <f>PCT!BG94</f>
        <v>267</v>
      </c>
      <c r="G97" s="28">
        <f t="shared" si="4"/>
        <v>0.708980314390732</v>
      </c>
    </row>
    <row r="98" spans="1:7" ht="12.75">
      <c r="A98" s="22" t="s">
        <v>79</v>
      </c>
      <c r="B98" s="22" t="s">
        <v>247</v>
      </c>
      <c r="C98" s="22" t="str">
        <f t="shared" si="3"/>
        <v>5PW Total</v>
      </c>
      <c r="D98" s="22" t="s">
        <v>248</v>
      </c>
      <c r="E98" s="6">
        <f>VLOOKUP(C98,'Commissioner Completeness Calc'!C:J,8,0)</f>
        <v>229.12066113295475</v>
      </c>
      <c r="F98" s="6">
        <f>PCT!BG95</f>
        <v>278</v>
      </c>
      <c r="G98" s="28">
        <f t="shared" si="4"/>
        <v>1.2133344877120507</v>
      </c>
    </row>
    <row r="99" spans="1:7" ht="12.75" customHeight="1">
      <c r="A99" s="22" t="s">
        <v>61</v>
      </c>
      <c r="B99" s="22" t="s">
        <v>372</v>
      </c>
      <c r="C99" s="22" t="str">
        <f t="shared" si="3"/>
        <v>TAN Total</v>
      </c>
      <c r="D99" s="22" t="s">
        <v>373</v>
      </c>
      <c r="E99" s="6">
        <f>VLOOKUP(C99,'Commissioner Completeness Calc'!C:J,8,0)</f>
        <v>98.12340361445783</v>
      </c>
      <c r="F99" s="6">
        <f>PCT!BG96</f>
        <v>33</v>
      </c>
      <c r="G99" s="28">
        <f t="shared" si="4"/>
        <v>0.336311203896495</v>
      </c>
    </row>
    <row r="100" spans="1:7" ht="12.75">
      <c r="A100" s="22" t="s">
        <v>60</v>
      </c>
      <c r="B100" s="22" t="s">
        <v>146</v>
      </c>
      <c r="C100" s="22" t="str">
        <f t="shared" si="3"/>
        <v>5NF Total</v>
      </c>
      <c r="D100" s="22" t="s">
        <v>381</v>
      </c>
      <c r="E100" s="6">
        <f>VLOOKUP(C100,'Commissioner Completeness Calc'!C:J,8,0)</f>
        <v>224.00485012582394</v>
      </c>
      <c r="F100" s="6">
        <f>PCT!BG97</f>
        <v>60</v>
      </c>
      <c r="G100" s="28">
        <f t="shared" si="4"/>
        <v>0.26785134324679977</v>
      </c>
    </row>
    <row r="101" spans="1:7" ht="12.75">
      <c r="A101" s="22" t="s">
        <v>61</v>
      </c>
      <c r="B101" s="22" t="s">
        <v>168</v>
      </c>
      <c r="C101" s="22" t="str">
        <f t="shared" si="3"/>
        <v>5EF Total</v>
      </c>
      <c r="D101" s="22" t="s">
        <v>169</v>
      </c>
      <c r="E101" s="6">
        <f>VLOOKUP(C101,'Commissioner Completeness Calc'!C:J,8,0)</f>
        <v>103.09110271388585</v>
      </c>
      <c r="F101" s="6">
        <f>PCT!BG98</f>
        <v>35</v>
      </c>
      <c r="G101" s="28">
        <f t="shared" si="4"/>
        <v>0.33950553518801074</v>
      </c>
    </row>
    <row r="102" spans="1:7" ht="12.75">
      <c r="A102" s="22" t="s">
        <v>90</v>
      </c>
      <c r="B102" s="22" t="s">
        <v>346</v>
      </c>
      <c r="C102" s="22" t="str">
        <f t="shared" si="3"/>
        <v>5M8 Total</v>
      </c>
      <c r="D102" s="22" t="s">
        <v>347</v>
      </c>
      <c r="E102" s="6">
        <f>VLOOKUP(C102,'Commissioner Completeness Calc'!C:J,8,0)</f>
        <v>183.42783219994703</v>
      </c>
      <c r="F102" s="6">
        <f>PCT!BG99</f>
        <v>163</v>
      </c>
      <c r="G102" s="28">
        <f t="shared" si="4"/>
        <v>0.8886328647351646</v>
      </c>
    </row>
    <row r="103" spans="1:7" ht="12.75">
      <c r="A103" s="22" t="s">
        <v>68</v>
      </c>
      <c r="B103" s="22" t="s">
        <v>218</v>
      </c>
      <c r="C103" s="22" t="str">
        <f t="shared" si="3"/>
        <v>5PH Total</v>
      </c>
      <c r="D103" s="22" t="s">
        <v>219</v>
      </c>
      <c r="E103" s="6">
        <f>VLOOKUP(C103,'Commissioner Completeness Calc'!C:J,8,0)</f>
        <v>56.99001832602875</v>
      </c>
      <c r="F103" s="6">
        <f>PCT!BG100</f>
        <v>120</v>
      </c>
      <c r="G103" s="28">
        <f t="shared" si="4"/>
        <v>2.1056318900180635</v>
      </c>
    </row>
    <row r="104" spans="1:7" ht="12.75">
      <c r="A104" s="22" t="s">
        <v>58</v>
      </c>
      <c r="B104" s="22" t="s">
        <v>104</v>
      </c>
      <c r="C104" s="22" t="str">
        <f t="shared" si="3"/>
        <v>5D8 Total</v>
      </c>
      <c r="D104" s="22" t="s">
        <v>105</v>
      </c>
      <c r="E104" s="6">
        <f>VLOOKUP(C104,'Commissioner Completeness Calc'!C:J,8,0)</f>
        <v>0</v>
      </c>
      <c r="F104" s="6">
        <f>PCT!BG101</f>
        <v>0</v>
      </c>
      <c r="G104" s="28">
        <f t="shared" si="4"/>
        <v>0</v>
      </c>
    </row>
    <row r="105" spans="1:7" ht="12.75" customHeight="1">
      <c r="A105" s="22" t="s">
        <v>61</v>
      </c>
      <c r="B105" s="22" t="s">
        <v>186</v>
      </c>
      <c r="C105" s="22" t="str">
        <f t="shared" si="3"/>
        <v>5NV Total</v>
      </c>
      <c r="D105" s="22" t="s">
        <v>187</v>
      </c>
      <c r="E105" s="6">
        <f>VLOOKUP(C105,'Commissioner Completeness Calc'!C:J,8,0)</f>
        <v>523.4280594888753</v>
      </c>
      <c r="F105" s="6">
        <f>PCT!BG102</f>
        <v>550</v>
      </c>
      <c r="G105" s="28">
        <f t="shared" si="4"/>
        <v>1.0507652198414277</v>
      </c>
    </row>
    <row r="106" spans="1:7" ht="12.75">
      <c r="A106" s="22" t="s">
        <v>62</v>
      </c>
      <c r="B106" s="22" t="s">
        <v>201</v>
      </c>
      <c r="C106" s="22" t="str">
        <f t="shared" si="3"/>
        <v>5PD Total</v>
      </c>
      <c r="D106" s="22" t="s">
        <v>385</v>
      </c>
      <c r="E106" s="6">
        <f>VLOOKUP(C106,'Commissioner Completeness Calc'!C:J,8,0)</f>
        <v>492.77752276897166</v>
      </c>
      <c r="F106" s="6">
        <f>PCT!BG103</f>
        <v>467.34</v>
      </c>
      <c r="G106" s="28">
        <f t="shared" si="4"/>
        <v>0.9483792957397176</v>
      </c>
    </row>
    <row r="107" spans="1:7" ht="12.75">
      <c r="A107" s="22" t="s">
        <v>58</v>
      </c>
      <c r="B107" s="22" t="s">
        <v>122</v>
      </c>
      <c r="C107" s="22" t="str">
        <f aca="true" t="shared" si="5" ref="C107:C138">CONCATENATE(B107," Total")</f>
        <v>TAC Total</v>
      </c>
      <c r="D107" s="22" t="s">
        <v>388</v>
      </c>
      <c r="E107" s="6">
        <f>VLOOKUP(C107,'Commissioner Completeness Calc'!C:J,8,0)</f>
        <v>0.49370370370370376</v>
      </c>
      <c r="F107" s="6">
        <f>PCT!BG104</f>
        <v>1</v>
      </c>
      <c r="G107" s="28">
        <f t="shared" si="4"/>
        <v>2.0255063765941483</v>
      </c>
    </row>
    <row r="108" spans="1:7" ht="12.75">
      <c r="A108" s="22" t="s">
        <v>62</v>
      </c>
      <c r="B108" s="22" t="s">
        <v>192</v>
      </c>
      <c r="C108" s="22" t="str">
        <f t="shared" si="5"/>
        <v>5EM Total</v>
      </c>
      <c r="D108" s="22" t="s">
        <v>193</v>
      </c>
      <c r="E108" s="6">
        <f>VLOOKUP(C108,'Commissioner Completeness Calc'!C:J,8,0)</f>
        <v>180.34954128440367</v>
      </c>
      <c r="F108" s="6">
        <f>PCT!BG105</f>
        <v>28</v>
      </c>
      <c r="G108" s="28">
        <f t="shared" si="4"/>
        <v>0.15525406829754657</v>
      </c>
    </row>
    <row r="109" spans="1:7" ht="12.75" customHeight="1">
      <c r="A109" s="22" t="s">
        <v>62</v>
      </c>
      <c r="B109" s="22" t="s">
        <v>65</v>
      </c>
      <c r="C109" s="22" t="str">
        <f t="shared" si="5"/>
        <v>5N8 Total</v>
      </c>
      <c r="D109" s="22" t="s">
        <v>378</v>
      </c>
      <c r="E109" s="6">
        <f>VLOOKUP(C109,'Commissioner Completeness Calc'!C:J,8,0)</f>
        <v>585.8848115717979</v>
      </c>
      <c r="F109" s="6">
        <f>PCT!BG106</f>
        <v>177</v>
      </c>
      <c r="G109" s="28">
        <f t="shared" si="4"/>
        <v>0.3021071659549402</v>
      </c>
    </row>
    <row r="110" spans="1:7" ht="12.75">
      <c r="A110" s="22" t="s">
        <v>60</v>
      </c>
      <c r="B110" s="22" t="s">
        <v>139</v>
      </c>
      <c r="C110" s="22" t="str">
        <f t="shared" si="5"/>
        <v>5J5 Total</v>
      </c>
      <c r="D110" s="22" t="s">
        <v>140</v>
      </c>
      <c r="E110" s="6">
        <f>VLOOKUP(C110,'Commissioner Completeness Calc'!C:J,8,0)</f>
        <v>271.35111198429786</v>
      </c>
      <c r="F110" s="6">
        <f>PCT!BG107</f>
        <v>244</v>
      </c>
      <c r="G110" s="28">
        <f t="shared" si="4"/>
        <v>0.8992039804654253</v>
      </c>
    </row>
    <row r="111" spans="1:7" ht="12.75">
      <c r="A111" s="22" t="s">
        <v>86</v>
      </c>
      <c r="B111" s="22" t="s">
        <v>334</v>
      </c>
      <c r="C111" s="22" t="str">
        <f t="shared" si="5"/>
        <v>5QE Total</v>
      </c>
      <c r="D111" s="22" t="s">
        <v>335</v>
      </c>
      <c r="E111" s="6">
        <f>VLOOKUP(C111,'Commissioner Completeness Calc'!C:J,8,0)</f>
        <v>324.78122885835586</v>
      </c>
      <c r="F111" s="6">
        <f>PCT!BG108</f>
        <v>301</v>
      </c>
      <c r="G111" s="28">
        <f t="shared" si="4"/>
        <v>0.9267776991239621</v>
      </c>
    </row>
    <row r="112" spans="1:7" ht="12.75">
      <c r="A112" s="22" t="s">
        <v>79</v>
      </c>
      <c r="B112" s="22" t="s">
        <v>235</v>
      </c>
      <c r="C112" s="22" t="str">
        <f t="shared" si="5"/>
        <v>5PN Total</v>
      </c>
      <c r="D112" s="22" t="s">
        <v>236</v>
      </c>
      <c r="E112" s="6">
        <f>VLOOKUP(C112,'Commissioner Completeness Calc'!C:J,8,0)</f>
        <v>117.88859667936144</v>
      </c>
      <c r="F112" s="6">
        <f>PCT!BG109</f>
        <v>98.384</v>
      </c>
      <c r="G112" s="28">
        <f t="shared" si="4"/>
        <v>0.8345506077028731</v>
      </c>
    </row>
    <row r="113" spans="1:7" ht="12.75">
      <c r="A113" s="22" t="s">
        <v>90</v>
      </c>
      <c r="B113" s="22" t="s">
        <v>91</v>
      </c>
      <c r="C113" s="22" t="str">
        <f t="shared" si="5"/>
        <v>5F1 Total</v>
      </c>
      <c r="D113" s="22" t="s">
        <v>92</v>
      </c>
      <c r="E113" s="6">
        <f>VLOOKUP(C113,'Commissioner Completeness Calc'!C:J,8,0)</f>
        <v>356.66876027738715</v>
      </c>
      <c r="F113" s="6">
        <f>PCT!BG110</f>
        <v>523</v>
      </c>
      <c r="G113" s="28">
        <f t="shared" si="4"/>
        <v>1.4663465328257352</v>
      </c>
    </row>
    <row r="114" spans="1:7" ht="12.75">
      <c r="A114" s="22" t="s">
        <v>86</v>
      </c>
      <c r="B114" s="22" t="s">
        <v>87</v>
      </c>
      <c r="C114" s="22" t="str">
        <f t="shared" si="5"/>
        <v>5FE Total</v>
      </c>
      <c r="D114" s="22" t="s">
        <v>88</v>
      </c>
      <c r="E114" s="6">
        <f>VLOOKUP(C114,'Commissioner Completeness Calc'!C:J,8,0)</f>
        <v>243.610157071037</v>
      </c>
      <c r="F114" s="6">
        <f>PCT!BG111</f>
        <v>458</v>
      </c>
      <c r="G114" s="28">
        <f t="shared" si="4"/>
        <v>1.880052972776692</v>
      </c>
    </row>
    <row r="115" spans="1:7" ht="12.75" customHeight="1">
      <c r="A115" s="22" t="s">
        <v>80</v>
      </c>
      <c r="B115" s="22" t="s">
        <v>307</v>
      </c>
      <c r="C115" s="22" t="str">
        <f t="shared" si="5"/>
        <v>5NA Total</v>
      </c>
      <c r="D115" s="22" t="s">
        <v>308</v>
      </c>
      <c r="E115" s="6">
        <f>VLOOKUP(C115,'Commissioner Completeness Calc'!C:J,8,0)</f>
        <v>37.92443586675707</v>
      </c>
      <c r="F115" s="6">
        <f>PCT!BG112</f>
        <v>172</v>
      </c>
      <c r="G115" s="28">
        <f t="shared" si="4"/>
        <v>4.535334437255738</v>
      </c>
    </row>
    <row r="116" spans="1:7" ht="12.75">
      <c r="A116" s="22" t="s">
        <v>58</v>
      </c>
      <c r="B116" s="22" t="s">
        <v>120</v>
      </c>
      <c r="C116" s="22" t="str">
        <f t="shared" si="5"/>
        <v>5QR Total</v>
      </c>
      <c r="D116" s="22" t="s">
        <v>121</v>
      </c>
      <c r="E116" s="6">
        <f>VLOOKUP(C116,'Commissioner Completeness Calc'!C:J,8,0)</f>
        <v>46.537642701407044</v>
      </c>
      <c r="F116" s="6">
        <f>PCT!BG113</f>
        <v>65</v>
      </c>
      <c r="G116" s="28">
        <f t="shared" si="4"/>
        <v>1.3967187899277664</v>
      </c>
    </row>
    <row r="117" spans="1:7" ht="12.75">
      <c r="A117" s="22" t="s">
        <v>80</v>
      </c>
      <c r="B117" s="22" t="s">
        <v>303</v>
      </c>
      <c r="C117" s="22" t="str">
        <f t="shared" si="5"/>
        <v>5M6 Total</v>
      </c>
      <c r="D117" s="22" t="s">
        <v>304</v>
      </c>
      <c r="E117" s="6">
        <f>VLOOKUP(C117,'Commissioner Completeness Calc'!C:J,8,0)</f>
        <v>118.066002746756</v>
      </c>
      <c r="F117" s="6">
        <f>PCT!BG114</f>
        <v>103</v>
      </c>
      <c r="G117" s="28">
        <f t="shared" si="4"/>
        <v>0.8723933867815309</v>
      </c>
    </row>
    <row r="118" spans="1:7" ht="12.75">
      <c r="A118" s="22" t="s">
        <v>61</v>
      </c>
      <c r="B118" s="22" t="s">
        <v>170</v>
      </c>
      <c r="C118" s="22" t="str">
        <f t="shared" si="5"/>
        <v>5H8 Total</v>
      </c>
      <c r="D118" s="22" t="s">
        <v>171</v>
      </c>
      <c r="E118" s="6">
        <f>VLOOKUP(C118,'Commissioner Completeness Calc'!C:J,8,0)</f>
        <v>11.630918602496049</v>
      </c>
      <c r="F118" s="6">
        <f>PCT!BG115</f>
        <v>7</v>
      </c>
      <c r="G118" s="28">
        <f t="shared" si="4"/>
        <v>0.6018441224838224</v>
      </c>
    </row>
    <row r="119" spans="1:7" ht="12.75">
      <c r="A119" s="22" t="s">
        <v>60</v>
      </c>
      <c r="B119" s="22" t="s">
        <v>125</v>
      </c>
      <c r="C119" s="22" t="str">
        <f t="shared" si="5"/>
        <v>5F5 Total</v>
      </c>
      <c r="D119" s="22" t="s">
        <v>126</v>
      </c>
      <c r="E119" s="6">
        <f>VLOOKUP(C119,'Commissioner Completeness Calc'!C:J,8,0)</f>
        <v>59.20804496705001</v>
      </c>
      <c r="F119" s="6">
        <f>PCT!BG116</f>
        <v>186</v>
      </c>
      <c r="G119" s="28">
        <f t="shared" si="4"/>
        <v>3.141464983407428</v>
      </c>
    </row>
    <row r="120" spans="1:7" ht="12.75">
      <c r="A120" s="22" t="s">
        <v>68</v>
      </c>
      <c r="B120" s="22" t="s">
        <v>214</v>
      </c>
      <c r="C120" s="22" t="str">
        <f t="shared" si="5"/>
        <v>5PF Total</v>
      </c>
      <c r="D120" s="22" t="s">
        <v>215</v>
      </c>
      <c r="E120" s="6">
        <f>VLOOKUP(C120,'Commissioner Completeness Calc'!C:J,8,0)</f>
        <v>222.90094727156358</v>
      </c>
      <c r="F120" s="6">
        <f>PCT!BG117</f>
        <v>205</v>
      </c>
      <c r="G120" s="28">
        <f t="shared" si="4"/>
        <v>0.9196910219957272</v>
      </c>
    </row>
    <row r="121" spans="1:7" ht="12.75" customHeight="1">
      <c r="A121" s="22" t="s">
        <v>60</v>
      </c>
      <c r="B121" s="22" t="s">
        <v>150</v>
      </c>
      <c r="C121" s="22" t="str">
        <f t="shared" si="5"/>
        <v>5NJ Total</v>
      </c>
      <c r="D121" s="22" t="s">
        <v>151</v>
      </c>
      <c r="E121" s="6">
        <f>VLOOKUP(C121,'Commissioner Completeness Calc'!C:J,8,0)</f>
        <v>247.66973674405463</v>
      </c>
      <c r="F121" s="6">
        <f>PCT!BG118</f>
        <v>264</v>
      </c>
      <c r="G121" s="28">
        <f t="shared" si="4"/>
        <v>1.065935642645033</v>
      </c>
    </row>
    <row r="122" spans="1:7" ht="12.75">
      <c r="A122" s="22" t="s">
        <v>61</v>
      </c>
      <c r="B122" s="22" t="s">
        <v>182</v>
      </c>
      <c r="C122" s="22" t="str">
        <f t="shared" si="5"/>
        <v>5N4 Total</v>
      </c>
      <c r="D122" s="22" t="s">
        <v>183</v>
      </c>
      <c r="E122" s="6">
        <f>VLOOKUP(C122,'Commissioner Completeness Calc'!C:J,8,0)</f>
        <v>307.2193775160594</v>
      </c>
      <c r="F122" s="6">
        <f>PCT!BG119</f>
        <v>347</v>
      </c>
      <c r="G122" s="28">
        <f t="shared" si="4"/>
        <v>1.1294860461132896</v>
      </c>
    </row>
    <row r="123" spans="1:7" ht="12.75">
      <c r="A123" s="22" t="s">
        <v>68</v>
      </c>
      <c r="B123" s="22" t="s">
        <v>73</v>
      </c>
      <c r="C123" s="22" t="str">
        <f t="shared" si="5"/>
        <v>5M2 Total</v>
      </c>
      <c r="D123" s="22" t="s">
        <v>74</v>
      </c>
      <c r="E123" s="6">
        <f>VLOOKUP(C123,'Commissioner Completeness Calc'!C:J,8,0)</f>
        <v>174.896477975177</v>
      </c>
      <c r="F123" s="6">
        <f>PCT!BG120</f>
        <v>106</v>
      </c>
      <c r="G123" s="28">
        <f t="shared" si="4"/>
        <v>0.6060728107689198</v>
      </c>
    </row>
    <row r="124" spans="1:7" ht="12.75">
      <c r="A124" s="22" t="s">
        <v>68</v>
      </c>
      <c r="B124" s="22" t="s">
        <v>224</v>
      </c>
      <c r="C124" s="22" t="str">
        <f t="shared" si="5"/>
        <v>TAM Total</v>
      </c>
      <c r="D124" s="22" t="s">
        <v>391</v>
      </c>
      <c r="E124" s="6">
        <f>VLOOKUP(C124,'Commissioner Completeness Calc'!C:J,8,0)</f>
        <v>364.05681862695377</v>
      </c>
      <c r="F124" s="6">
        <f>PCT!BG121</f>
        <v>53</v>
      </c>
      <c r="G124" s="28">
        <f t="shared" si="4"/>
        <v>0.14558167101467942</v>
      </c>
    </row>
    <row r="125" spans="1:7" ht="12.75">
      <c r="A125" s="22" t="s">
        <v>90</v>
      </c>
      <c r="B125" s="22" t="s">
        <v>95</v>
      </c>
      <c r="C125" s="22" t="str">
        <f t="shared" si="5"/>
        <v>5QL Total</v>
      </c>
      <c r="D125" s="22" t="s">
        <v>96</v>
      </c>
      <c r="E125" s="6">
        <f>VLOOKUP(C125,'Commissioner Completeness Calc'!C:J,8,0)</f>
        <v>466.6174909522312</v>
      </c>
      <c r="F125" s="6">
        <f>PCT!BG122</f>
        <v>471</v>
      </c>
      <c r="G125" s="28">
        <f t="shared" si="4"/>
        <v>1.009392080521511</v>
      </c>
    </row>
    <row r="126" spans="1:7" ht="12.75">
      <c r="A126" s="22" t="s">
        <v>68</v>
      </c>
      <c r="B126" s="22" t="s">
        <v>71</v>
      </c>
      <c r="C126" s="22" t="str">
        <f t="shared" si="5"/>
        <v>5M1 Total</v>
      </c>
      <c r="D126" s="22" t="s">
        <v>72</v>
      </c>
      <c r="E126" s="6">
        <f>VLOOKUP(C126,'Commissioner Completeness Calc'!C:J,8,0)</f>
        <v>80.22254136605406</v>
      </c>
      <c r="F126" s="6">
        <f>PCT!BG123</f>
        <v>81</v>
      </c>
      <c r="G126" s="28">
        <f t="shared" si="4"/>
        <v>1.0096912740572306</v>
      </c>
    </row>
    <row r="127" spans="1:7" ht="12.75" customHeight="1">
      <c r="A127" s="22" t="s">
        <v>79</v>
      </c>
      <c r="B127" s="22" t="s">
        <v>227</v>
      </c>
      <c r="C127" s="22" t="str">
        <f t="shared" si="5"/>
        <v>5P1 Total</v>
      </c>
      <c r="D127" s="22" t="s">
        <v>228</v>
      </c>
      <c r="E127" s="6">
        <f>VLOOKUP(C127,'Commissioner Completeness Calc'!C:J,8,0)</f>
        <v>192.7749896247888</v>
      </c>
      <c r="F127" s="6">
        <f>PCT!BG124</f>
        <v>229</v>
      </c>
      <c r="G127" s="28">
        <f t="shared" si="4"/>
        <v>1.1879134344435367</v>
      </c>
    </row>
    <row r="128" spans="1:7" ht="12.75">
      <c r="A128" s="22" t="s">
        <v>90</v>
      </c>
      <c r="B128" s="22" t="s">
        <v>340</v>
      </c>
      <c r="C128" s="22" t="str">
        <f t="shared" si="5"/>
        <v>5A3 Total</v>
      </c>
      <c r="D128" s="22" t="s">
        <v>341</v>
      </c>
      <c r="E128" s="6">
        <f>VLOOKUP(C128,'Commissioner Completeness Calc'!C:J,8,0)</f>
        <v>155.69290721254174</v>
      </c>
      <c r="F128" s="6">
        <f>PCT!BG125</f>
        <v>132</v>
      </c>
      <c r="G128" s="28">
        <f t="shared" si="4"/>
        <v>0.8478228222676982</v>
      </c>
    </row>
    <row r="129" spans="1:7" ht="12.75">
      <c r="A129" s="22" t="s">
        <v>68</v>
      </c>
      <c r="B129" s="22" t="s">
        <v>75</v>
      </c>
      <c r="C129" s="22" t="str">
        <f t="shared" si="5"/>
        <v>5PK Total</v>
      </c>
      <c r="D129" s="22" t="s">
        <v>76</v>
      </c>
      <c r="E129" s="6">
        <f>VLOOKUP(C129,'Commissioner Completeness Calc'!C:J,8,0)</f>
        <v>259.3126674357001</v>
      </c>
      <c r="F129" s="6">
        <f>PCT!BG126</f>
        <v>245</v>
      </c>
      <c r="G129" s="28">
        <f t="shared" si="4"/>
        <v>0.9448053672917883</v>
      </c>
    </row>
    <row r="130" spans="1:7" ht="12.75">
      <c r="A130" s="22" t="s">
        <v>58</v>
      </c>
      <c r="B130" s="22" t="s">
        <v>112</v>
      </c>
      <c r="C130" s="22" t="str">
        <f t="shared" si="5"/>
        <v>5KG Total</v>
      </c>
      <c r="D130" s="22" t="s">
        <v>113</v>
      </c>
      <c r="E130" s="6">
        <f>VLOOKUP(C130,'Commissioner Completeness Calc'!C:J,8,0)</f>
        <v>79.5376893158442</v>
      </c>
      <c r="F130" s="6">
        <f>PCT!BG127</f>
        <v>83</v>
      </c>
      <c r="G130" s="28">
        <f t="shared" si="4"/>
        <v>1.0435304409008785</v>
      </c>
    </row>
    <row r="131" spans="1:7" ht="12.75">
      <c r="A131" s="22" t="s">
        <v>79</v>
      </c>
      <c r="B131" s="22" t="s">
        <v>251</v>
      </c>
      <c r="C131" s="22" t="str">
        <f t="shared" si="5"/>
        <v>5PY Total</v>
      </c>
      <c r="D131" s="22" t="s">
        <v>252</v>
      </c>
      <c r="E131" s="6">
        <f>VLOOKUP(C131,'Commissioner Completeness Calc'!C:J,8,0)</f>
        <v>16.73230700380398</v>
      </c>
      <c r="F131" s="6">
        <f>PCT!BG128</f>
        <v>18</v>
      </c>
      <c r="G131" s="28">
        <f t="shared" si="4"/>
        <v>1.0757631924819342</v>
      </c>
    </row>
    <row r="132" spans="1:7" ht="12.75">
      <c r="A132" s="22" t="s">
        <v>86</v>
      </c>
      <c r="B132" s="22" t="s">
        <v>328</v>
      </c>
      <c r="C132" s="22" t="str">
        <f t="shared" si="5"/>
        <v>5L1 Total</v>
      </c>
      <c r="D132" s="22" t="s">
        <v>329</v>
      </c>
      <c r="E132" s="6">
        <f>VLOOKUP(C132,'Commissioner Completeness Calc'!C:J,8,0)</f>
        <v>94.77863935132285</v>
      </c>
      <c r="F132" s="6">
        <f>PCT!BG129</f>
        <v>97</v>
      </c>
      <c r="G132" s="28">
        <f t="shared" si="4"/>
        <v>1.0234373553353417</v>
      </c>
    </row>
    <row r="133" spans="1:7" ht="12.75" customHeight="1">
      <c r="A133" s="22" t="s">
        <v>80</v>
      </c>
      <c r="B133" s="22" t="s">
        <v>297</v>
      </c>
      <c r="C133" s="22" t="str">
        <f t="shared" si="5"/>
        <v>5LE Total</v>
      </c>
      <c r="D133" s="22" t="s">
        <v>298</v>
      </c>
      <c r="E133" s="6">
        <f>VLOOKUP(C133,'Commissioner Completeness Calc'!C:J,8,0)</f>
        <v>49.63463602535031</v>
      </c>
      <c r="F133" s="6">
        <f>PCT!BG130</f>
        <v>69</v>
      </c>
      <c r="G133" s="28">
        <f t="shared" si="4"/>
        <v>1.3901582750553274</v>
      </c>
    </row>
    <row r="134" spans="1:7" ht="12.75">
      <c r="A134" s="22" t="s">
        <v>60</v>
      </c>
      <c r="B134" s="22" t="s">
        <v>127</v>
      </c>
      <c r="C134" s="22" t="str">
        <f t="shared" si="5"/>
        <v>5F7 Total</v>
      </c>
      <c r="D134" s="22" t="s">
        <v>128</v>
      </c>
      <c r="E134" s="6">
        <f>VLOOKUP(C134,'Commissioner Completeness Calc'!C:J,8,0)</f>
        <v>222.32736057284444</v>
      </c>
      <c r="F134" s="6">
        <f>PCT!BG131</f>
        <v>101</v>
      </c>
      <c r="G134" s="28">
        <f t="shared" si="4"/>
        <v>0.4542850674778189</v>
      </c>
    </row>
    <row r="135" spans="1:7" ht="12.75">
      <c r="A135" s="22" t="s">
        <v>58</v>
      </c>
      <c r="B135" s="22" t="s">
        <v>357</v>
      </c>
      <c r="C135" s="22" t="str">
        <f t="shared" si="5"/>
        <v>5E1 Total</v>
      </c>
      <c r="D135" s="22" t="s">
        <v>377</v>
      </c>
      <c r="E135" s="6">
        <f>VLOOKUP(C135,'Commissioner Completeness Calc'!C:J,8,0)</f>
        <v>90.08554737754424</v>
      </c>
      <c r="F135" s="6">
        <f>PCT!BG132</f>
        <v>134</v>
      </c>
      <c r="G135" s="28">
        <f t="shared" si="4"/>
        <v>1.4874750046021519</v>
      </c>
    </row>
    <row r="136" spans="1:7" ht="12.75">
      <c r="A136" s="22" t="s">
        <v>68</v>
      </c>
      <c r="B136" s="22" t="s">
        <v>220</v>
      </c>
      <c r="C136" s="22" t="str">
        <f t="shared" si="5"/>
        <v>5PJ Total</v>
      </c>
      <c r="D136" s="22" t="s">
        <v>221</v>
      </c>
      <c r="E136" s="6">
        <f>VLOOKUP(C136,'Commissioner Completeness Calc'!C:J,8,0)</f>
        <v>255.9429185779817</v>
      </c>
      <c r="F136" s="6">
        <f>PCT!BG133</f>
        <v>61</v>
      </c>
      <c r="G136" s="28">
        <f t="shared" si="4"/>
        <v>0.2383343924454557</v>
      </c>
    </row>
    <row r="137" spans="1:7" ht="12.75">
      <c r="A137" s="22" t="s">
        <v>79</v>
      </c>
      <c r="B137" s="22" t="s">
        <v>243</v>
      </c>
      <c r="C137" s="22" t="str">
        <f t="shared" si="5"/>
        <v>5PT Total</v>
      </c>
      <c r="D137" s="22" t="s">
        <v>244</v>
      </c>
      <c r="E137" s="6">
        <f>VLOOKUP(C137,'Commissioner Completeness Calc'!C:J,8,0)</f>
        <v>830.0974834191832</v>
      </c>
      <c r="F137" s="6">
        <f>PCT!BG134</f>
        <v>439</v>
      </c>
      <c r="G137" s="28">
        <f t="shared" si="4"/>
        <v>0.5288535488527839</v>
      </c>
    </row>
    <row r="138" spans="1:7" ht="12.75" customHeight="1">
      <c r="A138" s="22" t="s">
        <v>58</v>
      </c>
      <c r="B138" s="22" t="s">
        <v>114</v>
      </c>
      <c r="C138" s="22" t="str">
        <f t="shared" si="5"/>
        <v>5KL Total</v>
      </c>
      <c r="D138" s="22" t="s">
        <v>115</v>
      </c>
      <c r="E138" s="6">
        <f>VLOOKUP(C138,'Commissioner Completeness Calc'!C:J,8,0)</f>
        <v>36.30958888651827</v>
      </c>
      <c r="F138" s="6">
        <f>PCT!BG135</f>
        <v>48</v>
      </c>
      <c r="G138" s="28">
        <f t="shared" si="4"/>
        <v>1.3219648437777376</v>
      </c>
    </row>
    <row r="139" spans="1:7" ht="12.75">
      <c r="A139" s="22" t="s">
        <v>83</v>
      </c>
      <c r="B139" s="22" t="s">
        <v>316</v>
      </c>
      <c r="C139" s="22" t="str">
        <f aca="true" t="shared" si="6" ref="C139:C162">CONCATENATE(B139," Total")</f>
        <v>5P5 Total</v>
      </c>
      <c r="D139" s="22" t="s">
        <v>317</v>
      </c>
      <c r="E139" s="6">
        <f>VLOOKUP(C139,'Commissioner Completeness Calc'!C:J,8,0)</f>
        <v>701.8014720894678</v>
      </c>
      <c r="F139" s="6">
        <f>PCT!BG136</f>
        <v>779</v>
      </c>
      <c r="G139" s="28">
        <f t="shared" si="4"/>
        <v>1.1100005214874937</v>
      </c>
    </row>
    <row r="140" spans="1:7" ht="12.75">
      <c r="A140" s="22" t="s">
        <v>80</v>
      </c>
      <c r="B140" s="22" t="s">
        <v>305</v>
      </c>
      <c r="C140" s="22" t="str">
        <f t="shared" si="6"/>
        <v>5M7 Total</v>
      </c>
      <c r="D140" s="22" t="s">
        <v>306</v>
      </c>
      <c r="E140" s="6">
        <f>VLOOKUP(C140,'Commissioner Completeness Calc'!C:J,8,0)</f>
        <v>77.46543136895924</v>
      </c>
      <c r="F140" s="6">
        <f>PCT!BG137</f>
        <v>93</v>
      </c>
      <c r="G140" s="28">
        <f aca="true" t="shared" si="7" ref="G140:G162">IF(ISERROR(F140/E140),0,(F140/E140))</f>
        <v>1.2005354950784606</v>
      </c>
    </row>
    <row r="141" spans="1:7" ht="12.75">
      <c r="A141" s="22" t="s">
        <v>90</v>
      </c>
      <c r="B141" s="22" t="s">
        <v>344</v>
      </c>
      <c r="C141" s="22" t="str">
        <f t="shared" si="6"/>
        <v>5K3 Total</v>
      </c>
      <c r="D141" s="22" t="s">
        <v>345</v>
      </c>
      <c r="E141" s="6">
        <f>VLOOKUP(C141,'Commissioner Completeness Calc'!C:J,8,0)</f>
        <v>246.33838333746593</v>
      </c>
      <c r="F141" s="6">
        <f>PCT!BG138</f>
        <v>67</v>
      </c>
      <c r="G141" s="28">
        <f t="shared" si="7"/>
        <v>0.2719835987078587</v>
      </c>
    </row>
    <row r="142" spans="1:7" ht="12.75">
      <c r="A142" s="22" t="s">
        <v>60</v>
      </c>
      <c r="B142" s="22" t="s">
        <v>143</v>
      </c>
      <c r="C142" s="22" t="str">
        <f t="shared" si="6"/>
        <v>5LH Total</v>
      </c>
      <c r="D142" s="22" t="s">
        <v>144</v>
      </c>
      <c r="E142" s="6">
        <f>VLOOKUP(C142,'Commissioner Completeness Calc'!C:J,8,0)</f>
        <v>105.2071540113215</v>
      </c>
      <c r="F142" s="6">
        <f>PCT!BG139</f>
        <v>211</v>
      </c>
      <c r="G142" s="28">
        <f t="shared" si="7"/>
        <v>2.0055670356532405</v>
      </c>
    </row>
    <row r="143" spans="1:7" ht="12.75" customHeight="1">
      <c r="A143" s="22" t="s">
        <v>68</v>
      </c>
      <c r="B143" s="22" t="s">
        <v>206</v>
      </c>
      <c r="C143" s="22" t="str">
        <f t="shared" si="6"/>
        <v>5MK Total</v>
      </c>
      <c r="D143" s="22" t="s">
        <v>207</v>
      </c>
      <c r="E143" s="6">
        <f>VLOOKUP(C143,'Commissioner Completeness Calc'!C:J,8,0)</f>
        <v>102.77882416984212</v>
      </c>
      <c r="F143" s="6">
        <f>PCT!BG140</f>
        <v>63</v>
      </c>
      <c r="G143" s="28">
        <f t="shared" si="7"/>
        <v>0.6129667322900331</v>
      </c>
    </row>
    <row r="144" spans="1:7" ht="12.75">
      <c r="A144" s="22" t="s">
        <v>90</v>
      </c>
      <c r="B144" s="22" t="s">
        <v>355</v>
      </c>
      <c r="C144" s="22" t="str">
        <f t="shared" si="6"/>
        <v>TAL Total</v>
      </c>
      <c r="D144" s="22" t="s">
        <v>390</v>
      </c>
      <c r="E144" s="6">
        <f>VLOOKUP(C144,'Commissioner Completeness Calc'!C:J,8,0)</f>
        <v>181.19947573186536</v>
      </c>
      <c r="F144" s="6">
        <f>PCT!BG141</f>
        <v>226</v>
      </c>
      <c r="G144" s="28">
        <f t="shared" si="7"/>
        <v>1.247244226768235</v>
      </c>
    </row>
    <row r="145" spans="1:7" ht="12.75">
      <c r="A145" s="22" t="s">
        <v>80</v>
      </c>
      <c r="B145" s="22" t="s">
        <v>81</v>
      </c>
      <c r="C145" s="22" t="str">
        <f t="shared" si="6"/>
        <v>5C4 Total</v>
      </c>
      <c r="D145" s="22" t="s">
        <v>82</v>
      </c>
      <c r="E145" s="6">
        <f>VLOOKUP(C145,'Commissioner Completeness Calc'!C:J,8,0)</f>
        <v>23.546746913580247</v>
      </c>
      <c r="F145" s="6">
        <f>PCT!BG142</f>
        <v>22</v>
      </c>
      <c r="G145" s="28">
        <f t="shared" si="7"/>
        <v>0.9343116516579969</v>
      </c>
    </row>
    <row r="146" spans="1:7" ht="12.75">
      <c r="A146" s="22" t="s">
        <v>60</v>
      </c>
      <c r="B146" s="22" t="s">
        <v>164</v>
      </c>
      <c r="C146" s="22" t="str">
        <f t="shared" si="6"/>
        <v>5NR Total</v>
      </c>
      <c r="D146" s="22" t="s">
        <v>165</v>
      </c>
      <c r="E146" s="6">
        <f>VLOOKUP(C146,'Commissioner Completeness Calc'!C:J,8,0)</f>
        <v>271.6666864270487</v>
      </c>
      <c r="F146" s="6">
        <f>PCT!BG143</f>
        <v>222</v>
      </c>
      <c r="G146" s="28">
        <f t="shared" si="7"/>
        <v>0.8171778546708713</v>
      </c>
    </row>
    <row r="147" spans="1:7" ht="12.75">
      <c r="A147" s="22" t="s">
        <v>61</v>
      </c>
      <c r="B147" s="22" t="s">
        <v>180</v>
      </c>
      <c r="C147" s="22" t="str">
        <f t="shared" si="6"/>
        <v>5N3 Total</v>
      </c>
      <c r="D147" s="22" t="s">
        <v>181</v>
      </c>
      <c r="E147" s="6">
        <f>VLOOKUP(C147,'Commissioner Completeness Calc'!C:J,8,0)</f>
        <v>8.561733278115476</v>
      </c>
      <c r="F147" s="6">
        <f>PCT!BG144</f>
        <v>7</v>
      </c>
      <c r="G147" s="28">
        <f t="shared" si="7"/>
        <v>0.8175914587169633</v>
      </c>
    </row>
    <row r="148" spans="1:7" ht="12.75">
      <c r="A148" s="22" t="s">
        <v>68</v>
      </c>
      <c r="B148" s="22" t="s">
        <v>202</v>
      </c>
      <c r="C148" s="22" t="str">
        <f t="shared" si="6"/>
        <v>5M3 Total</v>
      </c>
      <c r="D148" s="22" t="s">
        <v>203</v>
      </c>
      <c r="E148" s="6">
        <f>VLOOKUP(C148,'Commissioner Completeness Calc'!C:J,8,0)</f>
        <v>118.63532575461656</v>
      </c>
      <c r="F148" s="6">
        <f>PCT!BG145</f>
        <v>210</v>
      </c>
      <c r="G148" s="28">
        <f t="shared" si="7"/>
        <v>1.7701304283882584</v>
      </c>
    </row>
    <row r="149" spans="1:7" ht="12.75" customHeight="1">
      <c r="A149" s="22" t="s">
        <v>80</v>
      </c>
      <c r="B149" s="22" t="s">
        <v>309</v>
      </c>
      <c r="C149" s="29" t="str">
        <f t="shared" si="6"/>
        <v>5NC Total</v>
      </c>
      <c r="D149" s="22" t="s">
        <v>310</v>
      </c>
      <c r="E149" s="6">
        <f>VLOOKUP(C149,'Commissioner Completeness Calc'!C:J,8,0)</f>
        <v>18.853212636823173</v>
      </c>
      <c r="F149" s="6">
        <f>PCT!BG146</f>
        <v>85</v>
      </c>
      <c r="G149" s="28">
        <f t="shared" si="7"/>
        <v>4.508515425852789</v>
      </c>
    </row>
    <row r="150" spans="1:7" ht="12.75">
      <c r="A150" s="22" t="s">
        <v>80</v>
      </c>
      <c r="B150" s="22" t="s">
        <v>301</v>
      </c>
      <c r="C150" s="30" t="str">
        <f t="shared" si="6"/>
        <v>5LG Total</v>
      </c>
      <c r="D150" s="22" t="s">
        <v>302</v>
      </c>
      <c r="E150" s="6">
        <f>VLOOKUP(C150,'Commissioner Completeness Calc'!C:J,8,0)</f>
        <v>98.2343750120039</v>
      </c>
      <c r="F150" s="6">
        <f>PCT!BG147</f>
        <v>83</v>
      </c>
      <c r="G150" s="28">
        <f t="shared" si="7"/>
        <v>0.8449180848339259</v>
      </c>
    </row>
    <row r="151" spans="1:7" ht="12.75">
      <c r="A151" s="22" t="s">
        <v>60</v>
      </c>
      <c r="B151" s="22" t="s">
        <v>135</v>
      </c>
      <c r="C151" s="30" t="str">
        <f t="shared" si="6"/>
        <v>5J2 Total</v>
      </c>
      <c r="D151" s="22" t="s">
        <v>136</v>
      </c>
      <c r="E151" s="6">
        <f>VLOOKUP(C151,'Commissioner Completeness Calc'!C:J,8,0)</f>
        <v>13.816067605633803</v>
      </c>
      <c r="F151" s="6">
        <f>PCT!BG148</f>
        <v>10</v>
      </c>
      <c r="G151" s="28">
        <f t="shared" si="7"/>
        <v>0.7237949527637142</v>
      </c>
    </row>
    <row r="152" spans="1:7" ht="12.75">
      <c r="A152" s="22" t="s">
        <v>68</v>
      </c>
      <c r="B152" s="22" t="s">
        <v>222</v>
      </c>
      <c r="C152" s="30" t="str">
        <f t="shared" si="6"/>
        <v>5PM Total</v>
      </c>
      <c r="D152" s="22" t="s">
        <v>223</v>
      </c>
      <c r="E152" s="6">
        <f>VLOOKUP(C152,'Commissioner Completeness Calc'!C:J,8,0)</f>
        <v>284.29991553287357</v>
      </c>
      <c r="F152" s="6">
        <f>PCT!BG149</f>
        <v>230</v>
      </c>
      <c r="G152" s="28">
        <f t="shared" si="7"/>
        <v>0.8090048129944137</v>
      </c>
    </row>
    <row r="153" spans="1:7" ht="12.75" customHeight="1">
      <c r="A153" s="22" t="s">
        <v>79</v>
      </c>
      <c r="B153" s="22" t="s">
        <v>245</v>
      </c>
      <c r="C153" s="30" t="str">
        <f t="shared" si="6"/>
        <v>5PV Total</v>
      </c>
      <c r="D153" s="22" t="s">
        <v>246</v>
      </c>
      <c r="E153" s="6">
        <f>VLOOKUP(C153,'Commissioner Completeness Calc'!C:J,8,0)</f>
        <v>422.63341696908566</v>
      </c>
      <c r="F153" s="6">
        <f>PCT!BG150</f>
        <v>105</v>
      </c>
      <c r="G153" s="28">
        <f t="shared" si="7"/>
        <v>0.2484422570108327</v>
      </c>
    </row>
    <row r="154" spans="1:7" ht="12.75">
      <c r="A154" s="22" t="s">
        <v>79</v>
      </c>
      <c r="B154" s="22" t="s">
        <v>233</v>
      </c>
      <c r="C154" s="30" t="str">
        <f t="shared" si="6"/>
        <v>5P4 Total</v>
      </c>
      <c r="D154" s="22" t="s">
        <v>234</v>
      </c>
      <c r="E154" s="6">
        <f>VLOOKUP(C154,'Commissioner Completeness Calc'!C:J,8,0)</f>
        <v>80.03673071530514</v>
      </c>
      <c r="F154" s="6">
        <f>PCT!BG151</f>
        <v>390</v>
      </c>
      <c r="G154" s="28">
        <f t="shared" si="7"/>
        <v>4.872762749233855</v>
      </c>
    </row>
    <row r="155" spans="1:7" ht="12.75">
      <c r="A155" s="22" t="s">
        <v>83</v>
      </c>
      <c r="B155" s="22" t="s">
        <v>322</v>
      </c>
      <c r="C155" s="30" t="str">
        <f t="shared" si="6"/>
        <v>5P9 Total</v>
      </c>
      <c r="D155" s="22" t="s">
        <v>323</v>
      </c>
      <c r="E155" s="6">
        <f>VLOOKUP(C155,'Commissioner Completeness Calc'!C:J,8,0)</f>
        <v>272.55898185766176</v>
      </c>
      <c r="F155" s="6">
        <f>PCT!BG152</f>
        <v>480</v>
      </c>
      <c r="G155" s="28">
        <f t="shared" si="7"/>
        <v>1.7610867076494656</v>
      </c>
    </row>
    <row r="156" spans="1:7" ht="12.75">
      <c r="A156" s="22" t="s">
        <v>83</v>
      </c>
      <c r="B156" s="22" t="s">
        <v>84</v>
      </c>
      <c r="C156" s="30" t="str">
        <f t="shared" si="6"/>
        <v>5P6 Total</v>
      </c>
      <c r="D156" s="22" t="s">
        <v>85</v>
      </c>
      <c r="E156" s="6">
        <f>VLOOKUP(C156,'Commissioner Completeness Calc'!C:J,8,0)</f>
        <v>448.9724381519993</v>
      </c>
      <c r="F156" s="6">
        <f>PCT!BG153</f>
        <v>743</v>
      </c>
      <c r="G156" s="28">
        <f t="shared" si="7"/>
        <v>1.6548900040684855</v>
      </c>
    </row>
    <row r="157" spans="1:7" ht="12.75">
      <c r="A157" s="22" t="s">
        <v>60</v>
      </c>
      <c r="B157" s="22" t="s">
        <v>158</v>
      </c>
      <c r="C157" s="30" t="str">
        <f t="shared" si="6"/>
        <v>5NN Total</v>
      </c>
      <c r="D157" s="22" t="s">
        <v>159</v>
      </c>
      <c r="E157" s="6">
        <f>VLOOKUP(C157,'Commissioner Completeness Calc'!C:J,8,0)</f>
        <v>314.1818225751297</v>
      </c>
      <c r="F157" s="6">
        <f>PCT!BG154</f>
        <v>119</v>
      </c>
      <c r="G157" s="28">
        <f t="shared" si="7"/>
        <v>0.37876156877772194</v>
      </c>
    </row>
    <row r="158" spans="1:7" ht="12.75">
      <c r="A158" s="22" t="s">
        <v>80</v>
      </c>
      <c r="B158" s="22" t="s">
        <v>293</v>
      </c>
      <c r="C158" s="30" t="str">
        <f t="shared" si="6"/>
        <v>5LC Total</v>
      </c>
      <c r="D158" s="22" t="s">
        <v>294</v>
      </c>
      <c r="E158" s="6">
        <f>VLOOKUP(C158,'Commissioner Completeness Calc'!C:J,8,0)</f>
        <v>28.838096821877308</v>
      </c>
      <c r="F158" s="6">
        <f>PCT!BG155</f>
        <v>52</v>
      </c>
      <c r="G158" s="28">
        <f t="shared" si="7"/>
        <v>1.8031703104814978</v>
      </c>
    </row>
    <row r="159" spans="1:7" ht="12.75">
      <c r="A159" s="22" t="s">
        <v>90</v>
      </c>
      <c r="B159" s="22" t="s">
        <v>93</v>
      </c>
      <c r="C159" s="30" t="str">
        <f t="shared" si="6"/>
        <v>5QK Total</v>
      </c>
      <c r="D159" s="22" t="s">
        <v>94</v>
      </c>
      <c r="E159" s="6">
        <f>VLOOKUP(C159,'Commissioner Completeness Calc'!C:J,8,0)</f>
        <v>572.7765186329638</v>
      </c>
      <c r="F159" s="6">
        <f>PCT!BG156</f>
        <v>382</v>
      </c>
      <c r="G159" s="28">
        <f t="shared" si="7"/>
        <v>0.6669267813417231</v>
      </c>
    </row>
    <row r="160" spans="1:7" ht="12.75">
      <c r="A160" s="22" t="s">
        <v>60</v>
      </c>
      <c r="B160" s="22" t="s">
        <v>152</v>
      </c>
      <c r="C160" s="30" t="str">
        <f t="shared" si="6"/>
        <v>5NK Total</v>
      </c>
      <c r="D160" s="22" t="s">
        <v>153</v>
      </c>
      <c r="E160" s="6">
        <f>VLOOKUP(C160,'Commissioner Completeness Calc'!C:J,8,0)</f>
        <v>297.84527761190424</v>
      </c>
      <c r="F160" s="6">
        <f>PCT!BG157</f>
        <v>299</v>
      </c>
      <c r="G160" s="28">
        <f t="shared" si="7"/>
        <v>1.0038769202498499</v>
      </c>
    </row>
    <row r="161" spans="1:7" ht="12.75">
      <c r="A161" s="22" t="s">
        <v>68</v>
      </c>
      <c r="B161" s="22" t="s">
        <v>208</v>
      </c>
      <c r="C161" s="30" t="str">
        <f t="shared" si="6"/>
        <v>5MV Total</v>
      </c>
      <c r="D161" s="22" t="s">
        <v>209</v>
      </c>
      <c r="E161" s="6">
        <f>VLOOKUP(C161,'Commissioner Completeness Calc'!C:J,8,0)</f>
        <v>264.537204249155</v>
      </c>
      <c r="F161" s="6">
        <f>PCT!BG158</f>
        <v>129</v>
      </c>
      <c r="G161" s="28">
        <f t="shared" si="7"/>
        <v>0.48764407398250503</v>
      </c>
    </row>
    <row r="162" spans="1:7" ht="12.75">
      <c r="A162" s="22" t="s">
        <v>68</v>
      </c>
      <c r="B162" s="22" t="s">
        <v>77</v>
      </c>
      <c r="C162" s="30" t="str">
        <f t="shared" si="6"/>
        <v>5PL Total</v>
      </c>
      <c r="D162" s="22" t="s">
        <v>78</v>
      </c>
      <c r="E162" s="6">
        <f>VLOOKUP(C162,'Commissioner Completeness Calc'!C:J,8,0)</f>
        <v>590.0188380712891</v>
      </c>
      <c r="F162" s="6">
        <f>PCT!BG159</f>
        <v>406</v>
      </c>
      <c r="G162" s="28">
        <f t="shared" si="7"/>
        <v>0.6881136224856349</v>
      </c>
    </row>
    <row r="163" spans="1:11" ht="12.75">
      <c r="A163" s="31"/>
      <c r="B163" s="31"/>
      <c r="C163" s="31"/>
      <c r="D163" s="31"/>
      <c r="E163" s="32"/>
      <c r="F163" s="32"/>
      <c r="G163" s="45"/>
      <c r="H163" s="33"/>
      <c r="I163" s="34"/>
      <c r="J163" s="33"/>
      <c r="K163" s="33"/>
    </row>
    <row r="164" ht="14.25">
      <c r="A164" s="35" t="s">
        <v>402</v>
      </c>
    </row>
    <row r="165" ht="12.75">
      <c r="A165" s="13" t="s">
        <v>403</v>
      </c>
    </row>
    <row r="166" spans="5:7" ht="12.75">
      <c r="E166" s="9"/>
      <c r="F166" s="9"/>
      <c r="G166" s="52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04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3.57421875" style="57" bestFit="1" customWidth="1"/>
    <col min="2" max="2" width="24.421875" style="57" bestFit="1" customWidth="1"/>
    <col min="3" max="3" width="31.57421875" style="57" bestFit="1" customWidth="1"/>
    <col min="4" max="4" width="51.57421875" style="57" bestFit="1" customWidth="1"/>
    <col min="5" max="5" width="25.28125" style="57" bestFit="1" customWidth="1"/>
    <col min="6" max="6" width="82.7109375" style="57" bestFit="1" customWidth="1"/>
    <col min="7" max="7" width="15.57421875" style="57" bestFit="1" customWidth="1"/>
    <col min="8" max="8" width="15.8515625" style="57" customWidth="1"/>
    <col min="9" max="9" width="16.7109375" style="77" customWidth="1"/>
    <col min="10" max="10" width="13.28125" style="77" customWidth="1"/>
    <col min="11" max="16384" width="9.140625" style="78" customWidth="1"/>
  </cols>
  <sheetData>
    <row r="1" spans="1:10" s="59" customFormat="1" ht="14.25">
      <c r="A1" s="57" t="s">
        <v>673</v>
      </c>
      <c r="B1" s="57"/>
      <c r="C1" s="57"/>
      <c r="D1" s="57"/>
      <c r="E1" s="57"/>
      <c r="F1" s="57"/>
      <c r="G1" s="57"/>
      <c r="H1" s="57"/>
      <c r="I1" s="58"/>
      <c r="J1" s="58"/>
    </row>
    <row r="2" spans="1:10" s="59" customFormat="1" ht="14.25">
      <c r="A2" s="57"/>
      <c r="B2" s="57"/>
      <c r="C2" s="57"/>
      <c r="D2" s="57"/>
      <c r="E2" s="57"/>
      <c r="F2" s="57"/>
      <c r="G2" s="57"/>
      <c r="H2" s="57"/>
      <c r="I2" s="58"/>
      <c r="J2" s="58"/>
    </row>
    <row r="3" spans="1:10" s="59" customFormat="1" ht="14.25">
      <c r="A3" s="60" t="s">
        <v>674</v>
      </c>
      <c r="B3" s="60" t="s">
        <v>675</v>
      </c>
      <c r="C3" s="60" t="s">
        <v>676</v>
      </c>
      <c r="D3" s="60" t="s">
        <v>677</v>
      </c>
      <c r="E3" s="60" t="s">
        <v>678</v>
      </c>
      <c r="F3" s="60" t="s">
        <v>679</v>
      </c>
      <c r="G3" s="57"/>
      <c r="H3" s="57"/>
      <c r="I3" s="61"/>
      <c r="J3" s="61"/>
    </row>
    <row r="4" spans="1:10" s="59" customFormat="1" ht="14.25">
      <c r="A4" s="57"/>
      <c r="B4" s="57"/>
      <c r="C4" s="57"/>
      <c r="D4" s="57"/>
      <c r="E4" s="57"/>
      <c r="F4" s="57"/>
      <c r="G4" s="57"/>
      <c r="H4" s="57"/>
      <c r="I4" s="62"/>
      <c r="J4" s="63"/>
    </row>
    <row r="5" spans="1:10" s="59" customFormat="1" ht="71.25">
      <c r="A5" s="60" t="s">
        <v>680</v>
      </c>
      <c r="B5" s="60" t="s">
        <v>681</v>
      </c>
      <c r="C5" s="60" t="s">
        <v>682</v>
      </c>
      <c r="D5" s="60" t="s">
        <v>683</v>
      </c>
      <c r="E5" s="60" t="s">
        <v>684</v>
      </c>
      <c r="F5" s="60" t="s">
        <v>685</v>
      </c>
      <c r="G5" s="60" t="s">
        <v>686</v>
      </c>
      <c r="H5" s="64" t="s">
        <v>687</v>
      </c>
      <c r="I5" s="65" t="s">
        <v>688</v>
      </c>
      <c r="J5" s="66" t="s">
        <v>689</v>
      </c>
    </row>
    <row r="6" spans="1:10" s="59" customFormat="1" ht="14.25" outlineLevel="2">
      <c r="A6" s="60" t="s">
        <v>690</v>
      </c>
      <c r="B6" s="60" t="s">
        <v>691</v>
      </c>
      <c r="C6" s="60" t="s">
        <v>340</v>
      </c>
      <c r="D6" s="60" t="s">
        <v>341</v>
      </c>
      <c r="E6" s="60" t="s">
        <v>645</v>
      </c>
      <c r="F6" s="60" t="s">
        <v>646</v>
      </c>
      <c r="G6" s="60" t="s">
        <v>692</v>
      </c>
      <c r="H6" s="67">
        <v>5</v>
      </c>
      <c r="I6" s="68">
        <v>0.9875062468765616</v>
      </c>
      <c r="J6" s="69">
        <f>IF(ISERROR(H6/I6),0,(H6/I6))</f>
        <v>5.063259109311741</v>
      </c>
    </row>
    <row r="7" spans="1:10" s="59" customFormat="1" ht="14.25" outlineLevel="2">
      <c r="A7" s="60" t="s">
        <v>690</v>
      </c>
      <c r="B7" s="60" t="s">
        <v>691</v>
      </c>
      <c r="C7" s="60" t="s">
        <v>340</v>
      </c>
      <c r="D7" s="60" t="s">
        <v>341</v>
      </c>
      <c r="E7" s="60" t="s">
        <v>647</v>
      </c>
      <c r="F7" s="60" t="s">
        <v>648</v>
      </c>
      <c r="G7" s="60" t="s">
        <v>692</v>
      </c>
      <c r="H7" s="67">
        <v>75</v>
      </c>
      <c r="I7" s="68">
        <v>0.9328043033697875</v>
      </c>
      <c r="J7" s="69">
        <f>IF(ISERROR(H7/I7),0,(H7/I7))</f>
        <v>80.40271654950554</v>
      </c>
    </row>
    <row r="8" spans="1:10" s="59" customFormat="1" ht="14.25" outlineLevel="2">
      <c r="A8" s="60" t="s">
        <v>690</v>
      </c>
      <c r="B8" s="60" t="s">
        <v>691</v>
      </c>
      <c r="C8" s="60" t="s">
        <v>340</v>
      </c>
      <c r="D8" s="60" t="s">
        <v>341</v>
      </c>
      <c r="E8" s="60" t="s">
        <v>342</v>
      </c>
      <c r="F8" s="60" t="s">
        <v>343</v>
      </c>
      <c r="G8" s="60" t="s">
        <v>692</v>
      </c>
      <c r="H8" s="67">
        <v>1</v>
      </c>
      <c r="I8" s="68">
        <v>0.3229823177085934</v>
      </c>
      <c r="J8" s="69">
        <f>IF(ISERROR(H8/I8),0,(H8/I8))</f>
        <v>3.096144727347696</v>
      </c>
    </row>
    <row r="9" spans="1:12" s="59" customFormat="1" ht="14.25" outlineLevel="2">
      <c r="A9" s="60" t="s">
        <v>690</v>
      </c>
      <c r="B9" s="60" t="s">
        <v>691</v>
      </c>
      <c r="C9" s="60" t="s">
        <v>340</v>
      </c>
      <c r="D9" s="60" t="s">
        <v>341</v>
      </c>
      <c r="E9" s="60" t="s">
        <v>523</v>
      </c>
      <c r="F9" s="60" t="s">
        <v>524</v>
      </c>
      <c r="G9" s="60" t="s">
        <v>692</v>
      </c>
      <c r="H9" s="67">
        <v>51</v>
      </c>
      <c r="I9" s="68">
        <v>0.7597110418488539</v>
      </c>
      <c r="J9" s="69">
        <f>IF(ISERROR(H9/I9),0,(H9/I9))</f>
        <v>67.13078682637676</v>
      </c>
      <c r="K9" s="70"/>
      <c r="L9" s="71"/>
    </row>
    <row r="10" spans="1:12" s="59" customFormat="1" ht="15" outlineLevel="1">
      <c r="A10" s="60"/>
      <c r="B10" s="60"/>
      <c r="C10" s="72" t="s">
        <v>693</v>
      </c>
      <c r="D10" s="60"/>
      <c r="E10" s="60"/>
      <c r="F10" s="60"/>
      <c r="G10" s="60"/>
      <c r="H10" s="67">
        <f>SUBTOTAL(9,H6:H9)</f>
        <v>132</v>
      </c>
      <c r="I10" s="68"/>
      <c r="J10" s="69">
        <f>SUBTOTAL(9,J6:J9)</f>
        <v>155.69290721254174</v>
      </c>
      <c r="K10" s="70"/>
      <c r="L10" s="71"/>
    </row>
    <row r="11" spans="1:12" s="59" customFormat="1" ht="14.25" outlineLevel="2">
      <c r="A11" s="60" t="s">
        <v>690</v>
      </c>
      <c r="B11" s="60" t="s">
        <v>691</v>
      </c>
      <c r="C11" s="60" t="s">
        <v>253</v>
      </c>
      <c r="D11" s="60" t="s">
        <v>254</v>
      </c>
      <c r="E11" s="60" t="s">
        <v>597</v>
      </c>
      <c r="F11" s="60" t="s">
        <v>598</v>
      </c>
      <c r="G11" s="60" t="s">
        <v>692</v>
      </c>
      <c r="H11" s="67">
        <v>22</v>
      </c>
      <c r="I11" s="68">
        <v>0.7978334065290587</v>
      </c>
      <c r="J11" s="69">
        <f>IF(ISERROR(H11/I11),0,(H11/I11))</f>
        <v>27.57467889908257</v>
      </c>
      <c r="K11" s="70"/>
      <c r="L11" s="71"/>
    </row>
    <row r="12" spans="1:12" s="59" customFormat="1" ht="14.25" outlineLevel="2">
      <c r="A12" s="60" t="s">
        <v>690</v>
      </c>
      <c r="B12" s="60" t="s">
        <v>691</v>
      </c>
      <c r="C12" s="60" t="s">
        <v>253</v>
      </c>
      <c r="D12" s="60" t="s">
        <v>254</v>
      </c>
      <c r="E12" s="60" t="s">
        <v>601</v>
      </c>
      <c r="F12" s="60" t="s">
        <v>602</v>
      </c>
      <c r="G12" s="60" t="s">
        <v>692</v>
      </c>
      <c r="H12" s="67">
        <v>0</v>
      </c>
      <c r="I12" s="68">
        <v>1.7972224743578107</v>
      </c>
      <c r="J12" s="69">
        <f>IF(ISERROR(H12/I12),0,(H12/I12))</f>
        <v>0</v>
      </c>
      <c r="K12" s="70"/>
      <c r="L12" s="71"/>
    </row>
    <row r="13" spans="1:12" s="59" customFormat="1" ht="15" outlineLevel="1">
      <c r="A13" s="60"/>
      <c r="B13" s="60"/>
      <c r="C13" s="73" t="s">
        <v>694</v>
      </c>
      <c r="D13" s="60"/>
      <c r="E13" s="60"/>
      <c r="F13" s="60"/>
      <c r="G13" s="60"/>
      <c r="H13" s="67">
        <f>SUBTOTAL(9,H11:H12)</f>
        <v>22</v>
      </c>
      <c r="I13" s="68"/>
      <c r="J13" s="69">
        <f>SUBTOTAL(9,J11:J12)</f>
        <v>27.57467889908257</v>
      </c>
      <c r="K13" s="70"/>
      <c r="L13" s="71"/>
    </row>
    <row r="14" spans="1:12" s="59" customFormat="1" ht="14.25" outlineLevel="2">
      <c r="A14" s="60" t="s">
        <v>690</v>
      </c>
      <c r="B14" s="60" t="s">
        <v>691</v>
      </c>
      <c r="C14" s="60" t="s">
        <v>255</v>
      </c>
      <c r="D14" s="60" t="s">
        <v>256</v>
      </c>
      <c r="E14" s="60" t="s">
        <v>301</v>
      </c>
      <c r="F14" s="60" t="s">
        <v>302</v>
      </c>
      <c r="G14" s="60" t="s">
        <v>692</v>
      </c>
      <c r="H14" s="67">
        <v>21</v>
      </c>
      <c r="I14" s="68">
        <v>0.9147837986583172</v>
      </c>
      <c r="J14" s="69">
        <f>IF(ISERROR(H14/I14),0,(H14/I14))</f>
        <v>22.956243902439024</v>
      </c>
      <c r="K14" s="70"/>
      <c r="L14" s="71"/>
    </row>
    <row r="15" spans="1:12" s="59" customFormat="1" ht="14.25" outlineLevel="2">
      <c r="A15" s="60" t="s">
        <v>690</v>
      </c>
      <c r="B15" s="60" t="s">
        <v>691</v>
      </c>
      <c r="C15" s="60" t="s">
        <v>255</v>
      </c>
      <c r="D15" s="60" t="s">
        <v>256</v>
      </c>
      <c r="E15" s="60" t="s">
        <v>607</v>
      </c>
      <c r="F15" s="60" t="s">
        <v>608</v>
      </c>
      <c r="G15" s="60" t="s">
        <v>692</v>
      </c>
      <c r="H15" s="67">
        <v>6</v>
      </c>
      <c r="I15" s="68">
        <v>1.49831992668771</v>
      </c>
      <c r="J15" s="69">
        <f>IF(ISERROR(H15/I15),0,(H15/I15))</f>
        <v>4.004485219164118</v>
      </c>
      <c r="K15" s="70"/>
      <c r="L15" s="71"/>
    </row>
    <row r="16" spans="1:12" s="59" customFormat="1" ht="14.25" outlineLevel="2">
      <c r="A16" s="60" t="s">
        <v>690</v>
      </c>
      <c r="B16" s="60" t="s">
        <v>691</v>
      </c>
      <c r="C16" s="60" t="s">
        <v>255</v>
      </c>
      <c r="D16" s="60" t="s">
        <v>256</v>
      </c>
      <c r="E16" s="60" t="s">
        <v>603</v>
      </c>
      <c r="F16" s="60" t="s">
        <v>604</v>
      </c>
      <c r="G16" s="60" t="s">
        <v>692</v>
      </c>
      <c r="H16" s="67">
        <v>68</v>
      </c>
      <c r="I16" s="68">
        <v>0.42541565841854656</v>
      </c>
      <c r="J16" s="69">
        <f>IF(ISERROR(H16/I16),0,(H16/I16))</f>
        <v>159.84366972477065</v>
      </c>
      <c r="K16" s="70"/>
      <c r="L16" s="71"/>
    </row>
    <row r="17" spans="1:12" s="59" customFormat="1" ht="15" outlineLevel="1">
      <c r="A17" s="60"/>
      <c r="B17" s="60"/>
      <c r="C17" s="73" t="s">
        <v>695</v>
      </c>
      <c r="D17" s="60"/>
      <c r="E17" s="60"/>
      <c r="F17" s="60"/>
      <c r="G17" s="60"/>
      <c r="H17" s="67">
        <f>SUBTOTAL(9,H14:H16)</f>
        <v>95</v>
      </c>
      <c r="I17" s="68"/>
      <c r="J17" s="69">
        <f>SUBTOTAL(9,J14:J16)</f>
        <v>186.8043988463738</v>
      </c>
      <c r="K17" s="70"/>
      <c r="L17" s="71"/>
    </row>
    <row r="18" spans="1:12" s="59" customFormat="1" ht="14.25" outlineLevel="2">
      <c r="A18" s="60" t="s">
        <v>690</v>
      </c>
      <c r="B18" s="60" t="s">
        <v>691</v>
      </c>
      <c r="C18" s="60" t="s">
        <v>257</v>
      </c>
      <c r="D18" s="60" t="s">
        <v>258</v>
      </c>
      <c r="E18" s="60" t="s">
        <v>609</v>
      </c>
      <c r="F18" s="60" t="s">
        <v>610</v>
      </c>
      <c r="G18" s="60" t="s">
        <v>692</v>
      </c>
      <c r="H18" s="67">
        <v>110</v>
      </c>
      <c r="I18" s="68">
        <v>0.35103785103785107</v>
      </c>
      <c r="J18" s="69">
        <f aca="true" t="shared" si="0" ref="J18:J23">IF(ISERROR(H18/I18),0,(H18/I18))</f>
        <v>313.3565217391304</v>
      </c>
      <c r="K18" s="70"/>
      <c r="L18" s="71"/>
    </row>
    <row r="19" spans="1:12" s="59" customFormat="1" ht="14.25" outlineLevel="2">
      <c r="A19" s="60" t="s">
        <v>690</v>
      </c>
      <c r="B19" s="60" t="s">
        <v>691</v>
      </c>
      <c r="C19" s="60" t="s">
        <v>257</v>
      </c>
      <c r="D19" s="60" t="s">
        <v>258</v>
      </c>
      <c r="E19" s="60" t="s">
        <v>631</v>
      </c>
      <c r="F19" s="60" t="s">
        <v>632</v>
      </c>
      <c r="G19" s="60" t="s">
        <v>692</v>
      </c>
      <c r="H19" s="67">
        <v>0</v>
      </c>
      <c r="I19" s="68">
        <v>0.8007747278434515</v>
      </c>
      <c r="J19" s="69">
        <f t="shared" si="0"/>
        <v>0</v>
      </c>
      <c r="K19" s="70"/>
      <c r="L19" s="71"/>
    </row>
    <row r="20" spans="1:12" s="59" customFormat="1" ht="14.25" outlineLevel="2">
      <c r="A20" s="60" t="s">
        <v>690</v>
      </c>
      <c r="B20" s="60" t="s">
        <v>691</v>
      </c>
      <c r="C20" s="60" t="s">
        <v>257</v>
      </c>
      <c r="D20" s="60" t="s">
        <v>258</v>
      </c>
      <c r="E20" s="60" t="s">
        <v>607</v>
      </c>
      <c r="F20" s="60" t="s">
        <v>608</v>
      </c>
      <c r="G20" s="60" t="s">
        <v>692</v>
      </c>
      <c r="H20" s="67">
        <v>1</v>
      </c>
      <c r="I20" s="68">
        <v>1.49831992668771</v>
      </c>
      <c r="J20" s="69">
        <f t="shared" si="0"/>
        <v>0.6674142031940197</v>
      </c>
      <c r="K20" s="70"/>
      <c r="L20" s="71"/>
    </row>
    <row r="21" spans="1:12" s="59" customFormat="1" ht="14.25" outlineLevel="2">
      <c r="A21" s="60" t="s">
        <v>690</v>
      </c>
      <c r="B21" s="60" t="s">
        <v>691</v>
      </c>
      <c r="C21" s="60" t="s">
        <v>257</v>
      </c>
      <c r="D21" s="60" t="s">
        <v>258</v>
      </c>
      <c r="E21" s="60" t="s">
        <v>297</v>
      </c>
      <c r="F21" s="60" t="s">
        <v>298</v>
      </c>
      <c r="G21" s="60" t="s">
        <v>692</v>
      </c>
      <c r="H21" s="67">
        <v>8</v>
      </c>
      <c r="I21" s="68">
        <v>1.5123456790123457</v>
      </c>
      <c r="J21" s="69">
        <f t="shared" si="0"/>
        <v>5.289795918367346</v>
      </c>
      <c r="K21" s="70"/>
      <c r="L21" s="71"/>
    </row>
    <row r="22" spans="1:12" s="59" customFormat="1" ht="14.25" outlineLevel="2">
      <c r="A22" s="60" t="s">
        <v>690</v>
      </c>
      <c r="B22" s="60" t="s">
        <v>691</v>
      </c>
      <c r="C22" s="60" t="s">
        <v>257</v>
      </c>
      <c r="D22" s="60" t="s">
        <v>258</v>
      </c>
      <c r="E22" s="60" t="s">
        <v>509</v>
      </c>
      <c r="F22" s="60" t="s">
        <v>510</v>
      </c>
      <c r="G22" s="60" t="s">
        <v>692</v>
      </c>
      <c r="H22" s="67">
        <v>4</v>
      </c>
      <c r="I22" s="68">
        <v>1.2648876556334347</v>
      </c>
      <c r="J22" s="69">
        <f t="shared" si="0"/>
        <v>3.1623361823361824</v>
      </c>
      <c r="K22" s="70"/>
      <c r="L22" s="71"/>
    </row>
    <row r="23" spans="1:12" s="59" customFormat="1" ht="14.25" outlineLevel="2">
      <c r="A23" s="60" t="s">
        <v>690</v>
      </c>
      <c r="B23" s="60" t="s">
        <v>691</v>
      </c>
      <c r="C23" s="60" t="s">
        <v>257</v>
      </c>
      <c r="D23" s="60" t="s">
        <v>258</v>
      </c>
      <c r="E23" s="60" t="s">
        <v>497</v>
      </c>
      <c r="F23" s="60" t="s">
        <v>498</v>
      </c>
      <c r="G23" s="60" t="s">
        <v>692</v>
      </c>
      <c r="H23" s="67">
        <v>1</v>
      </c>
      <c r="I23" s="68">
        <v>2.169312169312169</v>
      </c>
      <c r="J23" s="69">
        <f t="shared" si="0"/>
        <v>0.46097560975609764</v>
      </c>
      <c r="K23" s="70"/>
      <c r="L23" s="71"/>
    </row>
    <row r="24" spans="1:12" s="59" customFormat="1" ht="15" outlineLevel="1">
      <c r="A24" s="60"/>
      <c r="B24" s="60"/>
      <c r="C24" s="73" t="s">
        <v>696</v>
      </c>
      <c r="D24" s="60"/>
      <c r="E24" s="60"/>
      <c r="F24" s="60"/>
      <c r="G24" s="60"/>
      <c r="H24" s="67">
        <f>SUBTOTAL(9,H18:H23)</f>
        <v>124</v>
      </c>
      <c r="I24" s="68"/>
      <c r="J24" s="69">
        <f>SUBTOTAL(9,J18:J23)</f>
        <v>322.93704365278404</v>
      </c>
      <c r="K24" s="70"/>
      <c r="L24" s="71"/>
    </row>
    <row r="25" spans="1:12" s="59" customFormat="1" ht="14.25" outlineLevel="2">
      <c r="A25" s="60" t="s">
        <v>690</v>
      </c>
      <c r="B25" s="60" t="s">
        <v>691</v>
      </c>
      <c r="C25" s="60" t="s">
        <v>259</v>
      </c>
      <c r="D25" s="60" t="s">
        <v>260</v>
      </c>
      <c r="E25" s="60" t="s">
        <v>509</v>
      </c>
      <c r="F25" s="60" t="s">
        <v>510</v>
      </c>
      <c r="G25" s="60" t="s">
        <v>692</v>
      </c>
      <c r="H25" s="67">
        <v>28</v>
      </c>
      <c r="I25" s="68">
        <v>1.2648876556334347</v>
      </c>
      <c r="J25" s="69">
        <f>IF(ISERROR(H25/I25),0,(H25/I25))</f>
        <v>22.13635327635328</v>
      </c>
      <c r="K25" s="70"/>
      <c r="L25" s="71"/>
    </row>
    <row r="26" spans="1:12" s="59" customFormat="1" ht="14.25" outlineLevel="2">
      <c r="A26" s="60" t="s">
        <v>690</v>
      </c>
      <c r="B26" s="60" t="s">
        <v>691</v>
      </c>
      <c r="C26" s="60" t="s">
        <v>259</v>
      </c>
      <c r="D26" s="60" t="s">
        <v>260</v>
      </c>
      <c r="E26" s="60" t="s">
        <v>297</v>
      </c>
      <c r="F26" s="60" t="s">
        <v>298</v>
      </c>
      <c r="G26" s="60" t="s">
        <v>692</v>
      </c>
      <c r="H26" s="67">
        <v>7</v>
      </c>
      <c r="I26" s="68">
        <v>1.5123456790123457</v>
      </c>
      <c r="J26" s="69">
        <f>IF(ISERROR(H26/I26),0,(H26/I26))</f>
        <v>4.628571428571428</v>
      </c>
      <c r="K26" s="70"/>
      <c r="L26" s="71"/>
    </row>
    <row r="27" spans="1:12" s="59" customFormat="1" ht="14.25" outlineLevel="2">
      <c r="A27" s="60" t="s">
        <v>690</v>
      </c>
      <c r="B27" s="60" t="s">
        <v>691</v>
      </c>
      <c r="C27" s="60" t="s">
        <v>259</v>
      </c>
      <c r="D27" s="60" t="s">
        <v>260</v>
      </c>
      <c r="E27" s="60" t="s">
        <v>609</v>
      </c>
      <c r="F27" s="60" t="s">
        <v>610</v>
      </c>
      <c r="G27" s="60" t="s">
        <v>692</v>
      </c>
      <c r="H27" s="67">
        <v>0</v>
      </c>
      <c r="I27" s="68">
        <v>0.35103785103785107</v>
      </c>
      <c r="J27" s="69">
        <f>IF(ISERROR(H27/I27),0,(H27/I27))</f>
        <v>0</v>
      </c>
      <c r="K27" s="70"/>
      <c r="L27" s="71"/>
    </row>
    <row r="28" spans="1:12" s="59" customFormat="1" ht="15" outlineLevel="1">
      <c r="A28" s="60"/>
      <c r="B28" s="60"/>
      <c r="C28" s="73" t="s">
        <v>697</v>
      </c>
      <c r="D28" s="60"/>
      <c r="E28" s="60"/>
      <c r="F28" s="60"/>
      <c r="G28" s="60"/>
      <c r="H28" s="67">
        <f>SUBTOTAL(9,H25:H27)</f>
        <v>35</v>
      </c>
      <c r="I28" s="68"/>
      <c r="J28" s="69">
        <f>SUBTOTAL(9,J25:J27)</f>
        <v>26.76492470492471</v>
      </c>
      <c r="K28" s="70"/>
      <c r="L28" s="71"/>
    </row>
    <row r="29" spans="1:12" s="59" customFormat="1" ht="14.25" outlineLevel="2">
      <c r="A29" s="60" t="s">
        <v>690</v>
      </c>
      <c r="B29" s="60" t="s">
        <v>691</v>
      </c>
      <c r="C29" s="60" t="s">
        <v>261</v>
      </c>
      <c r="D29" s="60" t="s">
        <v>262</v>
      </c>
      <c r="E29" s="60" t="s">
        <v>601</v>
      </c>
      <c r="F29" s="60" t="s">
        <v>602</v>
      </c>
      <c r="G29" s="60" t="s">
        <v>692</v>
      </c>
      <c r="H29" s="67">
        <v>0</v>
      </c>
      <c r="I29" s="68">
        <v>1.7972224743578107</v>
      </c>
      <c r="J29" s="69">
        <f aca="true" t="shared" si="1" ref="J29:J34">IF(ISERROR(H29/I29),0,(H29/I29))</f>
        <v>0</v>
      </c>
      <c r="K29" s="70"/>
      <c r="L29" s="71"/>
    </row>
    <row r="30" spans="1:12" s="59" customFormat="1" ht="14.25" outlineLevel="2">
      <c r="A30" s="60" t="s">
        <v>690</v>
      </c>
      <c r="B30" s="60" t="s">
        <v>691</v>
      </c>
      <c r="C30" s="60" t="s">
        <v>261</v>
      </c>
      <c r="D30" s="60" t="s">
        <v>262</v>
      </c>
      <c r="E30" s="60" t="s">
        <v>497</v>
      </c>
      <c r="F30" s="60" t="s">
        <v>498</v>
      </c>
      <c r="G30" s="60" t="s">
        <v>692</v>
      </c>
      <c r="H30" s="67">
        <v>13</v>
      </c>
      <c r="I30" s="68">
        <v>2.169312169312169</v>
      </c>
      <c r="J30" s="69">
        <f t="shared" si="1"/>
        <v>5.99268292682927</v>
      </c>
      <c r="K30" s="70"/>
      <c r="L30" s="71"/>
    </row>
    <row r="31" spans="1:12" s="59" customFormat="1" ht="14.25" outlineLevel="2">
      <c r="A31" s="60" t="s">
        <v>690</v>
      </c>
      <c r="B31" s="60" t="s">
        <v>691</v>
      </c>
      <c r="C31" s="60" t="s">
        <v>261</v>
      </c>
      <c r="D31" s="60" t="s">
        <v>262</v>
      </c>
      <c r="E31" s="60" t="s">
        <v>579</v>
      </c>
      <c r="F31" s="60" t="s">
        <v>580</v>
      </c>
      <c r="G31" s="60" t="s">
        <v>692</v>
      </c>
      <c r="H31" s="67">
        <v>1</v>
      </c>
      <c r="I31" s="68">
        <v>1.0364602229959876</v>
      </c>
      <c r="J31" s="69">
        <f t="shared" si="1"/>
        <v>0.9648223615464993</v>
      </c>
      <c r="K31" s="70"/>
      <c r="L31" s="71"/>
    </row>
    <row r="32" spans="1:12" s="59" customFormat="1" ht="14.25" outlineLevel="2">
      <c r="A32" s="60" t="s">
        <v>690</v>
      </c>
      <c r="B32" s="60" t="s">
        <v>691</v>
      </c>
      <c r="C32" s="60" t="s">
        <v>261</v>
      </c>
      <c r="D32" s="60" t="s">
        <v>262</v>
      </c>
      <c r="E32" s="60" t="s">
        <v>233</v>
      </c>
      <c r="F32" s="60" t="s">
        <v>234</v>
      </c>
      <c r="G32" s="60" t="s">
        <v>692</v>
      </c>
      <c r="H32" s="67">
        <v>0</v>
      </c>
      <c r="I32" s="68" t="s">
        <v>392</v>
      </c>
      <c r="J32" s="69">
        <f t="shared" si="1"/>
        <v>0</v>
      </c>
      <c r="K32" s="70"/>
      <c r="L32" s="71"/>
    </row>
    <row r="33" spans="1:12" s="59" customFormat="1" ht="14.25" outlineLevel="2">
      <c r="A33" s="60" t="s">
        <v>690</v>
      </c>
      <c r="B33" s="60" t="s">
        <v>691</v>
      </c>
      <c r="C33" s="60" t="s">
        <v>261</v>
      </c>
      <c r="D33" s="60" t="s">
        <v>262</v>
      </c>
      <c r="E33" s="60" t="s">
        <v>273</v>
      </c>
      <c r="F33" s="60" t="s">
        <v>274</v>
      </c>
      <c r="G33" s="60" t="s">
        <v>692</v>
      </c>
      <c r="H33" s="67">
        <v>0</v>
      </c>
      <c r="I33" s="68">
        <v>0.44771530235745866</v>
      </c>
      <c r="J33" s="69">
        <f t="shared" si="1"/>
        <v>0</v>
      </c>
      <c r="K33" s="70"/>
      <c r="L33" s="71"/>
    </row>
    <row r="34" spans="1:12" s="59" customFormat="1" ht="14.25" outlineLevel="2">
      <c r="A34" s="60" t="s">
        <v>690</v>
      </c>
      <c r="B34" s="60" t="s">
        <v>691</v>
      </c>
      <c r="C34" s="60" t="s">
        <v>261</v>
      </c>
      <c r="D34" s="60" t="s">
        <v>262</v>
      </c>
      <c r="E34" s="60" t="s">
        <v>581</v>
      </c>
      <c r="F34" s="60" t="s">
        <v>582</v>
      </c>
      <c r="G34" s="60" t="s">
        <v>692</v>
      </c>
      <c r="H34" s="67">
        <v>4</v>
      </c>
      <c r="I34" s="68">
        <v>0.7077697389116074</v>
      </c>
      <c r="J34" s="69">
        <f t="shared" si="1"/>
        <v>5.651555555555555</v>
      </c>
      <c r="K34" s="70"/>
      <c r="L34" s="71"/>
    </row>
    <row r="35" spans="1:12" s="59" customFormat="1" ht="15" outlineLevel="1">
      <c r="A35" s="60"/>
      <c r="B35" s="60"/>
      <c r="C35" s="73" t="s">
        <v>698</v>
      </c>
      <c r="D35" s="60"/>
      <c r="E35" s="60"/>
      <c r="F35" s="60"/>
      <c r="G35" s="60"/>
      <c r="H35" s="67">
        <f>SUBTOTAL(9,H29:H34)</f>
        <v>18</v>
      </c>
      <c r="I35" s="68"/>
      <c r="J35" s="69">
        <f>SUBTOTAL(9,J29:J34)</f>
        <v>12.609060843931324</v>
      </c>
      <c r="K35" s="70"/>
      <c r="L35" s="71"/>
    </row>
    <row r="36" spans="1:12" s="59" customFormat="1" ht="14.25" outlineLevel="2">
      <c r="A36" s="60" t="s">
        <v>690</v>
      </c>
      <c r="B36" s="60" t="s">
        <v>691</v>
      </c>
      <c r="C36" s="60" t="s">
        <v>263</v>
      </c>
      <c r="D36" s="60" t="s">
        <v>264</v>
      </c>
      <c r="E36" s="60" t="s">
        <v>577</v>
      </c>
      <c r="F36" s="60" t="s">
        <v>578</v>
      </c>
      <c r="G36" s="60" t="s">
        <v>692</v>
      </c>
      <c r="H36" s="67">
        <v>71</v>
      </c>
      <c r="I36" s="68">
        <v>0.39238654413022994</v>
      </c>
      <c r="J36" s="69">
        <f>IF(ISERROR(H36/I36),0,(H36/I36))</f>
        <v>180.94402334152332</v>
      </c>
      <c r="K36" s="70"/>
      <c r="L36" s="71"/>
    </row>
    <row r="37" spans="1:12" s="59" customFormat="1" ht="14.25" outlineLevel="2">
      <c r="A37" s="60" t="s">
        <v>690</v>
      </c>
      <c r="B37" s="60" t="s">
        <v>691</v>
      </c>
      <c r="C37" s="60" t="s">
        <v>263</v>
      </c>
      <c r="D37" s="60" t="s">
        <v>264</v>
      </c>
      <c r="E37" s="60" t="s">
        <v>601</v>
      </c>
      <c r="F37" s="60" t="s">
        <v>602</v>
      </c>
      <c r="G37" s="60" t="s">
        <v>692</v>
      </c>
      <c r="H37" s="67">
        <v>1</v>
      </c>
      <c r="I37" s="68">
        <v>1.7972224743578107</v>
      </c>
      <c r="J37" s="69">
        <f>IF(ISERROR(H37/I37),0,(H37/I37))</f>
        <v>0.5564141414141414</v>
      </c>
      <c r="K37" s="70"/>
      <c r="L37" s="71"/>
    </row>
    <row r="38" spans="1:12" s="59" customFormat="1" ht="14.25" outlineLevel="2">
      <c r="A38" s="60" t="s">
        <v>690</v>
      </c>
      <c r="B38" s="60" t="s">
        <v>691</v>
      </c>
      <c r="C38" s="60" t="s">
        <v>263</v>
      </c>
      <c r="D38" s="60" t="s">
        <v>264</v>
      </c>
      <c r="E38" s="60" t="s">
        <v>581</v>
      </c>
      <c r="F38" s="60" t="s">
        <v>582</v>
      </c>
      <c r="G38" s="60" t="s">
        <v>692</v>
      </c>
      <c r="H38" s="67">
        <v>2</v>
      </c>
      <c r="I38" s="68">
        <v>0.7077697389116074</v>
      </c>
      <c r="J38" s="69">
        <f>IF(ISERROR(H38/I38),0,(H38/I38))</f>
        <v>2.8257777777777777</v>
      </c>
      <c r="K38" s="70"/>
      <c r="L38" s="71"/>
    </row>
    <row r="39" spans="1:12" s="59" customFormat="1" ht="14.25" outlineLevel="2">
      <c r="A39" s="60" t="s">
        <v>690</v>
      </c>
      <c r="B39" s="60" t="s">
        <v>691</v>
      </c>
      <c r="C39" s="60" t="s">
        <v>263</v>
      </c>
      <c r="D39" s="60" t="s">
        <v>264</v>
      </c>
      <c r="E39" s="60" t="s">
        <v>233</v>
      </c>
      <c r="F39" s="60" t="s">
        <v>234</v>
      </c>
      <c r="G39" s="60" t="s">
        <v>692</v>
      </c>
      <c r="H39" s="67">
        <v>0</v>
      </c>
      <c r="I39" s="68" t="s">
        <v>392</v>
      </c>
      <c r="J39" s="69">
        <f>IF(ISERROR(H39/I39),0,(H39/I39))</f>
        <v>0</v>
      </c>
      <c r="K39" s="70"/>
      <c r="L39" s="71"/>
    </row>
    <row r="40" spans="1:12" s="59" customFormat="1" ht="15" outlineLevel="1">
      <c r="A40" s="60"/>
      <c r="B40" s="60"/>
      <c r="C40" s="73" t="s">
        <v>699</v>
      </c>
      <c r="D40" s="60"/>
      <c r="E40" s="60"/>
      <c r="F40" s="60"/>
      <c r="G40" s="60"/>
      <c r="H40" s="67">
        <f>SUBTOTAL(9,H36:H39)</f>
        <v>74</v>
      </c>
      <c r="I40" s="68"/>
      <c r="J40" s="69">
        <f>SUBTOTAL(9,J36:J39)</f>
        <v>184.32621526071523</v>
      </c>
      <c r="K40" s="70"/>
      <c r="L40" s="71"/>
    </row>
    <row r="41" spans="1:12" s="59" customFormat="1" ht="14.25" outlineLevel="2">
      <c r="A41" s="60" t="s">
        <v>690</v>
      </c>
      <c r="B41" s="60" t="s">
        <v>691</v>
      </c>
      <c r="C41" s="60" t="s">
        <v>265</v>
      </c>
      <c r="D41" s="60" t="s">
        <v>266</v>
      </c>
      <c r="E41" s="60" t="s">
        <v>579</v>
      </c>
      <c r="F41" s="60" t="s">
        <v>580</v>
      </c>
      <c r="G41" s="60" t="s">
        <v>692</v>
      </c>
      <c r="H41" s="67">
        <v>2</v>
      </c>
      <c r="I41" s="68">
        <v>1.0364602229959876</v>
      </c>
      <c r="J41" s="69">
        <f>IF(ISERROR(H41/I41),0,(H41/I41))</f>
        <v>1.9296447230929985</v>
      </c>
      <c r="K41" s="70"/>
      <c r="L41" s="71"/>
    </row>
    <row r="42" spans="1:12" s="59" customFormat="1" ht="14.25" outlineLevel="2">
      <c r="A42" s="60" t="s">
        <v>690</v>
      </c>
      <c r="B42" s="60" t="s">
        <v>691</v>
      </c>
      <c r="C42" s="60" t="s">
        <v>265</v>
      </c>
      <c r="D42" s="60" t="s">
        <v>266</v>
      </c>
      <c r="E42" s="60" t="s">
        <v>273</v>
      </c>
      <c r="F42" s="60" t="s">
        <v>274</v>
      </c>
      <c r="G42" s="60" t="s">
        <v>692</v>
      </c>
      <c r="H42" s="67">
        <v>1</v>
      </c>
      <c r="I42" s="68">
        <v>0.44771530235745866</v>
      </c>
      <c r="J42" s="69">
        <f>IF(ISERROR(H42/I42),0,(H42/I42))</f>
        <v>2.2335622542595024</v>
      </c>
      <c r="K42" s="70"/>
      <c r="L42" s="71"/>
    </row>
    <row r="43" spans="1:12" s="59" customFormat="1" ht="14.25" outlineLevel="2">
      <c r="A43" s="60" t="s">
        <v>690</v>
      </c>
      <c r="B43" s="60" t="s">
        <v>691</v>
      </c>
      <c r="C43" s="60" t="s">
        <v>265</v>
      </c>
      <c r="D43" s="60" t="s">
        <v>266</v>
      </c>
      <c r="E43" s="60" t="s">
        <v>611</v>
      </c>
      <c r="F43" s="60" t="s">
        <v>612</v>
      </c>
      <c r="G43" s="60" t="s">
        <v>692</v>
      </c>
      <c r="H43" s="67">
        <v>68</v>
      </c>
      <c r="I43" s="68">
        <v>2.3320504515489846</v>
      </c>
      <c r="J43" s="69">
        <f>IF(ISERROR(H43/I43),0,(H43/I43))</f>
        <v>29.15888888888889</v>
      </c>
      <c r="K43" s="70"/>
      <c r="L43" s="71"/>
    </row>
    <row r="44" spans="1:12" s="59" customFormat="1" ht="14.25" outlineLevel="2">
      <c r="A44" s="60" t="s">
        <v>690</v>
      </c>
      <c r="B44" s="60" t="s">
        <v>691</v>
      </c>
      <c r="C44" s="60" t="s">
        <v>265</v>
      </c>
      <c r="D44" s="60" t="s">
        <v>266</v>
      </c>
      <c r="E44" s="60" t="s">
        <v>81</v>
      </c>
      <c r="F44" s="60" t="s">
        <v>82</v>
      </c>
      <c r="G44" s="60" t="s">
        <v>692</v>
      </c>
      <c r="H44" s="67">
        <v>1</v>
      </c>
      <c r="I44" s="68">
        <v>0.9343116516579969</v>
      </c>
      <c r="J44" s="69">
        <f>IF(ISERROR(H44/I44),0,(H44/I44))</f>
        <v>1.0703066778900112</v>
      </c>
      <c r="K44" s="70"/>
      <c r="L44" s="71"/>
    </row>
    <row r="45" spans="1:12" s="59" customFormat="1" ht="15" outlineLevel="1">
      <c r="A45" s="60"/>
      <c r="B45" s="60"/>
      <c r="C45" s="73" t="s">
        <v>700</v>
      </c>
      <c r="D45" s="60"/>
      <c r="E45" s="60"/>
      <c r="F45" s="60"/>
      <c r="G45" s="60"/>
      <c r="H45" s="67">
        <f>SUBTOTAL(9,H41:H44)</f>
        <v>72</v>
      </c>
      <c r="I45" s="68"/>
      <c r="J45" s="69">
        <f>SUBTOTAL(9,J41:J44)</f>
        <v>34.3924025441314</v>
      </c>
      <c r="K45" s="70"/>
      <c r="L45" s="71"/>
    </row>
    <row r="46" spans="1:12" s="59" customFormat="1" ht="14.25" outlineLevel="2">
      <c r="A46" s="60" t="s">
        <v>690</v>
      </c>
      <c r="B46" s="60" t="s">
        <v>691</v>
      </c>
      <c r="C46" s="60" t="s">
        <v>267</v>
      </c>
      <c r="D46" s="60" t="s">
        <v>268</v>
      </c>
      <c r="E46" s="60" t="s">
        <v>613</v>
      </c>
      <c r="F46" s="60" t="s">
        <v>614</v>
      </c>
      <c r="G46" s="60" t="s">
        <v>692</v>
      </c>
      <c r="H46" s="67">
        <v>0</v>
      </c>
      <c r="I46" s="68">
        <v>0.7576783664371004</v>
      </c>
      <c r="J46" s="69">
        <f>IF(ISERROR(H46/I46),0,(H46/I46))</f>
        <v>0</v>
      </c>
      <c r="K46" s="70"/>
      <c r="L46" s="71"/>
    </row>
    <row r="47" spans="1:12" s="59" customFormat="1" ht="14.25" outlineLevel="2">
      <c r="A47" s="60" t="s">
        <v>690</v>
      </c>
      <c r="B47" s="60" t="s">
        <v>691</v>
      </c>
      <c r="C47" s="60" t="s">
        <v>267</v>
      </c>
      <c r="D47" s="60" t="s">
        <v>268</v>
      </c>
      <c r="E47" s="60" t="s">
        <v>597</v>
      </c>
      <c r="F47" s="60" t="s">
        <v>598</v>
      </c>
      <c r="G47" s="60" t="s">
        <v>692</v>
      </c>
      <c r="H47" s="67">
        <v>6</v>
      </c>
      <c r="I47" s="68">
        <v>0.7978334065290587</v>
      </c>
      <c r="J47" s="69">
        <f>IF(ISERROR(H47/I47),0,(H47/I47))</f>
        <v>7.520366972477064</v>
      </c>
      <c r="K47" s="70"/>
      <c r="L47" s="71"/>
    </row>
    <row r="48" spans="1:12" s="59" customFormat="1" ht="14.25" outlineLevel="2">
      <c r="A48" s="60" t="s">
        <v>690</v>
      </c>
      <c r="B48" s="60" t="s">
        <v>691</v>
      </c>
      <c r="C48" s="60" t="s">
        <v>267</v>
      </c>
      <c r="D48" s="60" t="s">
        <v>268</v>
      </c>
      <c r="E48" s="60" t="s">
        <v>81</v>
      </c>
      <c r="F48" s="60" t="s">
        <v>82</v>
      </c>
      <c r="G48" s="60" t="s">
        <v>692</v>
      </c>
      <c r="H48" s="67">
        <v>4</v>
      </c>
      <c r="I48" s="68">
        <v>0.9343116516579969</v>
      </c>
      <c r="J48" s="69">
        <f>IF(ISERROR(H48/I48),0,(H48/I48))</f>
        <v>4.281226711560045</v>
      </c>
      <c r="K48" s="70"/>
      <c r="L48" s="71"/>
    </row>
    <row r="49" spans="1:12" s="59" customFormat="1" ht="15" outlineLevel="1">
      <c r="A49" s="60"/>
      <c r="B49" s="60"/>
      <c r="C49" s="73" t="s">
        <v>701</v>
      </c>
      <c r="D49" s="60"/>
      <c r="E49" s="60"/>
      <c r="F49" s="60"/>
      <c r="G49" s="60"/>
      <c r="H49" s="67">
        <f>SUBTOTAL(9,H46:H48)</f>
        <v>10</v>
      </c>
      <c r="I49" s="68"/>
      <c r="J49" s="69">
        <f>SUBTOTAL(9,J46:J48)</f>
        <v>11.801593684037108</v>
      </c>
      <c r="K49" s="70"/>
      <c r="L49" s="71"/>
    </row>
    <row r="50" spans="1:12" s="59" customFormat="1" ht="14.25" outlineLevel="2">
      <c r="A50" s="60" t="s">
        <v>690</v>
      </c>
      <c r="B50" s="60" t="s">
        <v>691</v>
      </c>
      <c r="C50" s="60" t="s">
        <v>269</v>
      </c>
      <c r="D50" s="60" t="s">
        <v>270</v>
      </c>
      <c r="E50" s="60" t="s">
        <v>579</v>
      </c>
      <c r="F50" s="60" t="s">
        <v>580</v>
      </c>
      <c r="G50" s="60" t="s">
        <v>692</v>
      </c>
      <c r="H50" s="67">
        <v>2</v>
      </c>
      <c r="I50" s="68">
        <v>1.0364602229959876</v>
      </c>
      <c r="J50" s="69">
        <f>IF(ISERROR(H50/I50),0,(H50/I50))</f>
        <v>1.9296447230929985</v>
      </c>
      <c r="K50" s="70"/>
      <c r="L50" s="71"/>
    </row>
    <row r="51" spans="1:12" s="59" customFormat="1" ht="14.25" outlineLevel="2">
      <c r="A51" s="60" t="s">
        <v>690</v>
      </c>
      <c r="B51" s="60" t="s">
        <v>691</v>
      </c>
      <c r="C51" s="60" t="s">
        <v>269</v>
      </c>
      <c r="D51" s="60" t="s">
        <v>270</v>
      </c>
      <c r="E51" s="60" t="s">
        <v>273</v>
      </c>
      <c r="F51" s="60" t="s">
        <v>274</v>
      </c>
      <c r="G51" s="60" t="s">
        <v>692</v>
      </c>
      <c r="H51" s="67">
        <v>1</v>
      </c>
      <c r="I51" s="68">
        <v>0.44771530235745866</v>
      </c>
      <c r="J51" s="69">
        <f>IF(ISERROR(H51/I51),0,(H51/I51))</f>
        <v>2.2335622542595024</v>
      </c>
      <c r="K51" s="70"/>
      <c r="L51" s="71"/>
    </row>
    <row r="52" spans="1:12" s="59" customFormat="1" ht="14.25" outlineLevel="2">
      <c r="A52" s="60" t="s">
        <v>690</v>
      </c>
      <c r="B52" s="60" t="s">
        <v>691</v>
      </c>
      <c r="C52" s="60" t="s">
        <v>269</v>
      </c>
      <c r="D52" s="60" t="s">
        <v>270</v>
      </c>
      <c r="E52" s="60" t="s">
        <v>81</v>
      </c>
      <c r="F52" s="60" t="s">
        <v>82</v>
      </c>
      <c r="G52" s="60" t="s">
        <v>692</v>
      </c>
      <c r="H52" s="67">
        <v>12</v>
      </c>
      <c r="I52" s="68">
        <v>0.9343116516579969</v>
      </c>
      <c r="J52" s="69">
        <f>IF(ISERROR(H52/I52),0,(H52/I52))</f>
        <v>12.843680134680135</v>
      </c>
      <c r="K52" s="70"/>
      <c r="L52" s="71"/>
    </row>
    <row r="53" spans="1:12" s="59" customFormat="1" ht="14.25" outlineLevel="2">
      <c r="A53" s="60" t="s">
        <v>690</v>
      </c>
      <c r="B53" s="60" t="s">
        <v>691</v>
      </c>
      <c r="C53" s="60" t="s">
        <v>269</v>
      </c>
      <c r="D53" s="60" t="s">
        <v>270</v>
      </c>
      <c r="E53" s="60" t="s">
        <v>497</v>
      </c>
      <c r="F53" s="60" t="s">
        <v>498</v>
      </c>
      <c r="G53" s="60" t="s">
        <v>692</v>
      </c>
      <c r="H53" s="67">
        <v>0</v>
      </c>
      <c r="I53" s="68">
        <v>2.169312169312169</v>
      </c>
      <c r="J53" s="69">
        <f>IF(ISERROR(H53/I53),0,(H53/I53))</f>
        <v>0</v>
      </c>
      <c r="K53" s="70"/>
      <c r="L53" s="71"/>
    </row>
    <row r="54" spans="1:12" s="59" customFormat="1" ht="15" outlineLevel="1">
      <c r="A54" s="60"/>
      <c r="B54" s="60"/>
      <c r="C54" s="73" t="s">
        <v>702</v>
      </c>
      <c r="D54" s="60"/>
      <c r="E54" s="60"/>
      <c r="F54" s="60"/>
      <c r="G54" s="60"/>
      <c r="H54" s="67">
        <f>SUBTOTAL(9,H50:H53)</f>
        <v>15</v>
      </c>
      <c r="I54" s="68"/>
      <c r="J54" s="69">
        <f>SUBTOTAL(9,J50:J53)</f>
        <v>17.006887112032636</v>
      </c>
      <c r="K54" s="70"/>
      <c r="L54" s="71"/>
    </row>
    <row r="55" spans="1:12" s="59" customFormat="1" ht="14.25" outlineLevel="2">
      <c r="A55" s="60" t="s">
        <v>690</v>
      </c>
      <c r="B55" s="60" t="s">
        <v>691</v>
      </c>
      <c r="C55" s="60" t="s">
        <v>81</v>
      </c>
      <c r="D55" s="60" t="s">
        <v>82</v>
      </c>
      <c r="E55" s="60" t="s">
        <v>81</v>
      </c>
      <c r="F55" s="60" t="s">
        <v>82</v>
      </c>
      <c r="G55" s="60" t="s">
        <v>692</v>
      </c>
      <c r="H55" s="67">
        <v>22</v>
      </c>
      <c r="I55" s="68">
        <v>0.9343116516579969</v>
      </c>
      <c r="J55" s="69">
        <f>IF(ISERROR(H55/I55),0,(H55/I55))</f>
        <v>23.546746913580247</v>
      </c>
      <c r="K55" s="70"/>
      <c r="L55" s="71"/>
    </row>
    <row r="56" spans="1:12" s="59" customFormat="1" ht="15" outlineLevel="1">
      <c r="A56" s="60"/>
      <c r="B56" s="60"/>
      <c r="C56" s="73" t="s">
        <v>703</v>
      </c>
      <c r="D56" s="60"/>
      <c r="E56" s="60"/>
      <c r="F56" s="60"/>
      <c r="G56" s="60"/>
      <c r="H56" s="67">
        <f>SUBTOTAL(9,H55:H55)</f>
        <v>22</v>
      </c>
      <c r="I56" s="68"/>
      <c r="J56" s="69">
        <f>SUBTOTAL(9,J55:J55)</f>
        <v>23.546746913580247</v>
      </c>
      <c r="K56" s="70"/>
      <c r="L56" s="71"/>
    </row>
    <row r="57" spans="1:12" s="59" customFormat="1" ht="14.25" outlineLevel="2">
      <c r="A57" s="60" t="s">
        <v>690</v>
      </c>
      <c r="B57" s="60" t="s">
        <v>691</v>
      </c>
      <c r="C57" s="60" t="s">
        <v>271</v>
      </c>
      <c r="D57" s="60" t="s">
        <v>272</v>
      </c>
      <c r="E57" s="60" t="s">
        <v>271</v>
      </c>
      <c r="F57" s="60" t="s">
        <v>272</v>
      </c>
      <c r="G57" s="60" t="s">
        <v>692</v>
      </c>
      <c r="H57" s="67">
        <v>29</v>
      </c>
      <c r="I57" s="68" t="s">
        <v>392</v>
      </c>
      <c r="J57" s="69">
        <f>IF(ISERROR(H57/I57),0,(H57/I57))</f>
        <v>0</v>
      </c>
      <c r="K57" s="70"/>
      <c r="L57" s="71"/>
    </row>
    <row r="58" spans="1:12" s="59" customFormat="1" ht="14.25" outlineLevel="2">
      <c r="A58" s="60" t="s">
        <v>690</v>
      </c>
      <c r="B58" s="60" t="s">
        <v>691</v>
      </c>
      <c r="C58" s="60" t="s">
        <v>271</v>
      </c>
      <c r="D58" s="60" t="s">
        <v>272</v>
      </c>
      <c r="E58" s="60" t="s">
        <v>81</v>
      </c>
      <c r="F58" s="60" t="s">
        <v>82</v>
      </c>
      <c r="G58" s="60" t="s">
        <v>692</v>
      </c>
      <c r="H58" s="67">
        <v>39</v>
      </c>
      <c r="I58" s="68">
        <v>0.9343116516579969</v>
      </c>
      <c r="J58" s="69">
        <f>IF(ISERROR(H58/I58),0,(H58/I58))</f>
        <v>41.74196043771043</v>
      </c>
      <c r="K58" s="70"/>
      <c r="L58" s="71"/>
    </row>
    <row r="59" spans="1:12" s="59" customFormat="1" ht="15" outlineLevel="1">
      <c r="A59" s="60"/>
      <c r="B59" s="60"/>
      <c r="C59" s="73" t="s">
        <v>704</v>
      </c>
      <c r="D59" s="60"/>
      <c r="E59" s="60"/>
      <c r="F59" s="60"/>
      <c r="G59" s="60"/>
      <c r="H59" s="67">
        <f>SUBTOTAL(9,H57:H58)</f>
        <v>68</v>
      </c>
      <c r="I59" s="68"/>
      <c r="J59" s="69">
        <f>SUBTOTAL(9,J57:J58)</f>
        <v>41.74196043771043</v>
      </c>
      <c r="K59" s="70"/>
      <c r="L59" s="71"/>
    </row>
    <row r="60" spans="1:12" s="59" customFormat="1" ht="14.25" outlineLevel="2">
      <c r="A60" s="60" t="s">
        <v>690</v>
      </c>
      <c r="B60" s="60" t="s">
        <v>691</v>
      </c>
      <c r="C60" s="60" t="s">
        <v>273</v>
      </c>
      <c r="D60" s="60" t="s">
        <v>274</v>
      </c>
      <c r="E60" s="60" t="s">
        <v>579</v>
      </c>
      <c r="F60" s="60" t="s">
        <v>580</v>
      </c>
      <c r="G60" s="60" t="s">
        <v>692</v>
      </c>
      <c r="H60" s="67">
        <v>7</v>
      </c>
      <c r="I60" s="68">
        <v>1.0364602229959876</v>
      </c>
      <c r="J60" s="69">
        <f>IF(ISERROR(H60/I60),0,(H60/I60))</f>
        <v>6.753756530825495</v>
      </c>
      <c r="K60" s="70"/>
      <c r="L60" s="71"/>
    </row>
    <row r="61" spans="1:12" s="59" customFormat="1" ht="14.25" outlineLevel="2">
      <c r="A61" s="60" t="s">
        <v>690</v>
      </c>
      <c r="B61" s="60" t="s">
        <v>691</v>
      </c>
      <c r="C61" s="60" t="s">
        <v>273</v>
      </c>
      <c r="D61" s="60" t="s">
        <v>274</v>
      </c>
      <c r="E61" s="60" t="s">
        <v>497</v>
      </c>
      <c r="F61" s="60" t="s">
        <v>498</v>
      </c>
      <c r="G61" s="60" t="s">
        <v>692</v>
      </c>
      <c r="H61" s="67">
        <v>2</v>
      </c>
      <c r="I61" s="68">
        <v>2.169312169312169</v>
      </c>
      <c r="J61" s="69">
        <f>IF(ISERROR(H61/I61),0,(H61/I61))</f>
        <v>0.9219512195121953</v>
      </c>
      <c r="K61" s="70"/>
      <c r="L61" s="71"/>
    </row>
    <row r="62" spans="1:12" s="59" customFormat="1" ht="14.25" outlineLevel="2">
      <c r="A62" s="60" t="s">
        <v>690</v>
      </c>
      <c r="B62" s="60" t="s">
        <v>691</v>
      </c>
      <c r="C62" s="60" t="s">
        <v>273</v>
      </c>
      <c r="D62" s="60" t="s">
        <v>274</v>
      </c>
      <c r="E62" s="60" t="s">
        <v>273</v>
      </c>
      <c r="F62" s="60" t="s">
        <v>274</v>
      </c>
      <c r="G62" s="60" t="s">
        <v>692</v>
      </c>
      <c r="H62" s="67">
        <v>33</v>
      </c>
      <c r="I62" s="68">
        <v>0.44771530235745866</v>
      </c>
      <c r="J62" s="69">
        <f>IF(ISERROR(H62/I62),0,(H62/I62))</f>
        <v>73.70755439056357</v>
      </c>
      <c r="K62" s="70"/>
      <c r="L62" s="71"/>
    </row>
    <row r="63" spans="1:12" s="59" customFormat="1" ht="15" outlineLevel="1">
      <c r="A63" s="60"/>
      <c r="B63" s="60"/>
      <c r="C63" s="73" t="s">
        <v>705</v>
      </c>
      <c r="D63" s="60"/>
      <c r="E63" s="60"/>
      <c r="F63" s="60"/>
      <c r="G63" s="60"/>
      <c r="H63" s="67">
        <f>SUBTOTAL(9,H60:H62)</f>
        <v>42</v>
      </c>
      <c r="I63" s="68"/>
      <c r="J63" s="69">
        <f>SUBTOTAL(9,J60:J62)</f>
        <v>81.38326214090127</v>
      </c>
      <c r="K63" s="70"/>
      <c r="L63" s="71"/>
    </row>
    <row r="64" spans="1:12" s="59" customFormat="1" ht="14.25" outlineLevel="2">
      <c r="A64" s="60" t="s">
        <v>690</v>
      </c>
      <c r="B64" s="60" t="s">
        <v>691</v>
      </c>
      <c r="C64" s="60" t="s">
        <v>123</v>
      </c>
      <c r="D64" s="60" t="s">
        <v>124</v>
      </c>
      <c r="E64" s="60" t="s">
        <v>427</v>
      </c>
      <c r="F64" s="60" t="s">
        <v>428</v>
      </c>
      <c r="G64" s="60" t="s">
        <v>692</v>
      </c>
      <c r="H64" s="67">
        <v>118</v>
      </c>
      <c r="I64" s="68">
        <v>0.7540039318356169</v>
      </c>
      <c r="J64" s="69">
        <f>IF(ISERROR(H64/I64),0,(H64/I64))</f>
        <v>156.49785766067544</v>
      </c>
      <c r="K64" s="70"/>
      <c r="L64" s="71"/>
    </row>
    <row r="65" spans="1:12" s="59" customFormat="1" ht="15" outlineLevel="1">
      <c r="A65" s="60"/>
      <c r="B65" s="60"/>
      <c r="C65" s="73" t="s">
        <v>706</v>
      </c>
      <c r="D65" s="60"/>
      <c r="E65" s="60"/>
      <c r="F65" s="60"/>
      <c r="G65" s="60"/>
      <c r="H65" s="67">
        <f>SUBTOTAL(9,H64:H64)</f>
        <v>118</v>
      </c>
      <c r="I65" s="68"/>
      <c r="J65" s="69">
        <f>SUBTOTAL(9,J64:J64)</f>
        <v>156.49785766067544</v>
      </c>
      <c r="K65" s="70"/>
      <c r="L65" s="71"/>
    </row>
    <row r="66" spans="1:12" s="59" customFormat="1" ht="14.25" outlineLevel="2">
      <c r="A66" s="60" t="s">
        <v>690</v>
      </c>
      <c r="B66" s="60" t="s">
        <v>691</v>
      </c>
      <c r="C66" s="60" t="s">
        <v>69</v>
      </c>
      <c r="D66" s="60" t="s">
        <v>70</v>
      </c>
      <c r="E66" s="60" t="s">
        <v>549</v>
      </c>
      <c r="F66" s="60" t="s">
        <v>550</v>
      </c>
      <c r="G66" s="60" t="s">
        <v>692</v>
      </c>
      <c r="H66" s="67">
        <v>92</v>
      </c>
      <c r="I66" s="68">
        <v>0.7291457622583449</v>
      </c>
      <c r="J66" s="69">
        <f>IF(ISERROR(H66/I66),0,(H66/I66))</f>
        <v>126.17504587155965</v>
      </c>
      <c r="K66" s="70"/>
      <c r="L66" s="71"/>
    </row>
    <row r="67" spans="1:12" s="59" customFormat="1" ht="14.25" outlineLevel="2">
      <c r="A67" s="60" t="s">
        <v>690</v>
      </c>
      <c r="B67" s="60" t="s">
        <v>691</v>
      </c>
      <c r="C67" s="60" t="s">
        <v>69</v>
      </c>
      <c r="D67" s="60" t="s">
        <v>70</v>
      </c>
      <c r="E67" s="60" t="s">
        <v>553</v>
      </c>
      <c r="F67" s="60" t="s">
        <v>554</v>
      </c>
      <c r="G67" s="60" t="s">
        <v>692</v>
      </c>
      <c r="H67" s="67">
        <v>3</v>
      </c>
      <c r="I67" s="68">
        <v>0.6844128871970682</v>
      </c>
      <c r="J67" s="69">
        <f>IF(ISERROR(H67/I67),0,(H67/I67))</f>
        <v>4.383318982034579</v>
      </c>
      <c r="K67" s="70"/>
      <c r="L67" s="71"/>
    </row>
    <row r="68" spans="1:12" s="59" customFormat="1" ht="14.25" outlineLevel="2">
      <c r="A68" s="60" t="s">
        <v>690</v>
      </c>
      <c r="B68" s="60" t="s">
        <v>691</v>
      </c>
      <c r="C68" s="60" t="s">
        <v>69</v>
      </c>
      <c r="D68" s="60" t="s">
        <v>70</v>
      </c>
      <c r="E68" s="60" t="s">
        <v>69</v>
      </c>
      <c r="F68" s="60" t="s">
        <v>70</v>
      </c>
      <c r="G68" s="60" t="s">
        <v>692</v>
      </c>
      <c r="H68" s="67">
        <v>52</v>
      </c>
      <c r="I68" s="68">
        <v>0.8139130434782609</v>
      </c>
      <c r="J68" s="69">
        <f>IF(ISERROR(H68/I68),0,(H68/I68))</f>
        <v>63.888888888888886</v>
      </c>
      <c r="K68" s="70"/>
      <c r="L68" s="71"/>
    </row>
    <row r="69" spans="1:12" s="59" customFormat="1" ht="14.25" outlineLevel="2">
      <c r="A69" s="60" t="s">
        <v>690</v>
      </c>
      <c r="B69" s="60" t="s">
        <v>691</v>
      </c>
      <c r="C69" s="60" t="s">
        <v>69</v>
      </c>
      <c r="D69" s="60" t="s">
        <v>70</v>
      </c>
      <c r="E69" s="60" t="s">
        <v>523</v>
      </c>
      <c r="F69" s="60" t="s">
        <v>524</v>
      </c>
      <c r="G69" s="60" t="s">
        <v>692</v>
      </c>
      <c r="H69" s="67">
        <v>0</v>
      </c>
      <c r="I69" s="68">
        <v>0.7597110418488539</v>
      </c>
      <c r="J69" s="69">
        <f>IF(ISERROR(H69/I69),0,(H69/I69))</f>
        <v>0</v>
      </c>
      <c r="K69" s="70"/>
      <c r="L69" s="71"/>
    </row>
    <row r="70" spans="1:12" s="59" customFormat="1" ht="15" outlineLevel="1">
      <c r="A70" s="60"/>
      <c r="B70" s="60"/>
      <c r="C70" s="73" t="s">
        <v>707</v>
      </c>
      <c r="D70" s="60"/>
      <c r="E70" s="60"/>
      <c r="F70" s="60"/>
      <c r="G70" s="60"/>
      <c r="H70" s="67">
        <f>SUBTOTAL(9,H66:H69)</f>
        <v>147</v>
      </c>
      <c r="I70" s="68"/>
      <c r="J70" s="69">
        <f>SUBTOTAL(9,J66:J69)</f>
        <v>194.4472537424831</v>
      </c>
      <c r="K70" s="70"/>
      <c r="L70" s="71"/>
    </row>
    <row r="71" spans="1:12" s="59" customFormat="1" ht="14.25" outlineLevel="2">
      <c r="A71" s="60" t="s">
        <v>690</v>
      </c>
      <c r="B71" s="60" t="s">
        <v>691</v>
      </c>
      <c r="C71" s="60" t="s">
        <v>326</v>
      </c>
      <c r="D71" s="60" t="s">
        <v>327</v>
      </c>
      <c r="E71" s="60" t="s">
        <v>515</v>
      </c>
      <c r="F71" s="60" t="s">
        <v>516</v>
      </c>
      <c r="G71" s="60" t="s">
        <v>692</v>
      </c>
      <c r="H71" s="67">
        <v>0</v>
      </c>
      <c r="I71" s="68">
        <v>0.8925631353828194</v>
      </c>
      <c r="J71" s="69">
        <f aca="true" t="shared" si="2" ref="J71:J76">IF(ISERROR(H71/I71),0,(H71/I71))</f>
        <v>0</v>
      </c>
      <c r="K71" s="70"/>
      <c r="L71" s="71"/>
    </row>
    <row r="72" spans="1:12" s="59" customFormat="1" ht="14.25" outlineLevel="2">
      <c r="A72" s="60" t="s">
        <v>690</v>
      </c>
      <c r="B72" s="60" t="s">
        <v>691</v>
      </c>
      <c r="C72" s="60" t="s">
        <v>326</v>
      </c>
      <c r="D72" s="60" t="s">
        <v>327</v>
      </c>
      <c r="E72" s="60" t="s">
        <v>326</v>
      </c>
      <c r="F72" s="60" t="s">
        <v>327</v>
      </c>
      <c r="G72" s="60" t="s">
        <v>692</v>
      </c>
      <c r="H72" s="67">
        <v>31</v>
      </c>
      <c r="I72" s="68">
        <v>0.3522727272727273</v>
      </c>
      <c r="J72" s="69">
        <f t="shared" si="2"/>
        <v>88</v>
      </c>
      <c r="K72" s="70"/>
      <c r="L72" s="71"/>
    </row>
    <row r="73" spans="1:12" s="59" customFormat="1" ht="14.25" outlineLevel="2">
      <c r="A73" s="60" t="s">
        <v>690</v>
      </c>
      <c r="B73" s="60" t="s">
        <v>691</v>
      </c>
      <c r="C73" s="60" t="s">
        <v>326</v>
      </c>
      <c r="D73" s="60" t="s">
        <v>327</v>
      </c>
      <c r="E73" s="60" t="s">
        <v>543</v>
      </c>
      <c r="F73" s="60" t="s">
        <v>544</v>
      </c>
      <c r="G73" s="60" t="s">
        <v>692</v>
      </c>
      <c r="H73" s="67">
        <v>1</v>
      </c>
      <c r="I73" s="68">
        <v>0.5411271069955871</v>
      </c>
      <c r="J73" s="69">
        <f t="shared" si="2"/>
        <v>1.847994652406417</v>
      </c>
      <c r="K73" s="70"/>
      <c r="L73" s="71"/>
    </row>
    <row r="74" spans="1:12" s="59" customFormat="1" ht="14.25" outlineLevel="2">
      <c r="A74" s="60" t="s">
        <v>690</v>
      </c>
      <c r="B74" s="60" t="s">
        <v>691</v>
      </c>
      <c r="C74" s="60" t="s">
        <v>326</v>
      </c>
      <c r="D74" s="60" t="s">
        <v>327</v>
      </c>
      <c r="E74" s="60" t="s">
        <v>545</v>
      </c>
      <c r="F74" s="60" t="s">
        <v>546</v>
      </c>
      <c r="G74" s="60" t="s">
        <v>692</v>
      </c>
      <c r="H74" s="67">
        <v>109</v>
      </c>
      <c r="I74" s="68" t="s">
        <v>392</v>
      </c>
      <c r="J74" s="69">
        <f t="shared" si="2"/>
        <v>0</v>
      </c>
      <c r="K74" s="70"/>
      <c r="L74" s="71"/>
    </row>
    <row r="75" spans="1:12" s="59" customFormat="1" ht="14.25" outlineLevel="2">
      <c r="A75" s="60" t="s">
        <v>690</v>
      </c>
      <c r="B75" s="60" t="s">
        <v>691</v>
      </c>
      <c r="C75" s="60" t="s">
        <v>326</v>
      </c>
      <c r="D75" s="60" t="s">
        <v>327</v>
      </c>
      <c r="E75" s="60" t="s">
        <v>505</v>
      </c>
      <c r="F75" s="60" t="s">
        <v>506</v>
      </c>
      <c r="G75" s="60" t="s">
        <v>692</v>
      </c>
      <c r="H75" s="67">
        <v>1</v>
      </c>
      <c r="I75" s="68">
        <v>1.1065942244075346</v>
      </c>
      <c r="J75" s="69">
        <f t="shared" si="2"/>
        <v>0.9036736121909504</v>
      </c>
      <c r="K75" s="70"/>
      <c r="L75" s="71"/>
    </row>
    <row r="76" spans="1:12" s="59" customFormat="1" ht="14.25" outlineLevel="2">
      <c r="A76" s="60" t="s">
        <v>690</v>
      </c>
      <c r="B76" s="60" t="s">
        <v>691</v>
      </c>
      <c r="C76" s="60" t="s">
        <v>326</v>
      </c>
      <c r="D76" s="60" t="s">
        <v>327</v>
      </c>
      <c r="E76" s="60" t="s">
        <v>547</v>
      </c>
      <c r="F76" s="60" t="s">
        <v>548</v>
      </c>
      <c r="G76" s="60" t="s">
        <v>692</v>
      </c>
      <c r="H76" s="67">
        <v>1</v>
      </c>
      <c r="I76" s="68">
        <v>0.7536247096353156</v>
      </c>
      <c r="J76" s="69">
        <f t="shared" si="2"/>
        <v>1.3269203984618647</v>
      </c>
      <c r="K76" s="70"/>
      <c r="L76" s="71"/>
    </row>
    <row r="77" spans="1:12" s="59" customFormat="1" ht="15" outlineLevel="1">
      <c r="A77" s="60"/>
      <c r="B77" s="60"/>
      <c r="C77" s="73" t="s">
        <v>708</v>
      </c>
      <c r="D77" s="60"/>
      <c r="E77" s="60"/>
      <c r="F77" s="60"/>
      <c r="G77" s="60"/>
      <c r="H77" s="67">
        <f>SUBTOTAL(9,H71:H76)</f>
        <v>143</v>
      </c>
      <c r="I77" s="68"/>
      <c r="J77" s="69">
        <f>SUBTOTAL(9,J71:J76)</f>
        <v>92.07858866305924</v>
      </c>
      <c r="K77" s="70"/>
      <c r="L77" s="71"/>
    </row>
    <row r="78" spans="1:12" s="59" customFormat="1" ht="14.25" outlineLevel="2">
      <c r="A78" s="60" t="s">
        <v>690</v>
      </c>
      <c r="B78" s="60" t="s">
        <v>691</v>
      </c>
      <c r="C78" s="60" t="s">
        <v>102</v>
      </c>
      <c r="D78" s="60" t="s">
        <v>103</v>
      </c>
      <c r="E78" s="60" t="s">
        <v>409</v>
      </c>
      <c r="F78" s="60" t="s">
        <v>709</v>
      </c>
      <c r="G78" s="60" t="s">
        <v>692</v>
      </c>
      <c r="H78" s="67">
        <v>1</v>
      </c>
      <c r="I78" s="68">
        <v>1.261058388290172</v>
      </c>
      <c r="J78" s="69">
        <f>IF(ISERROR(H78/I78),0,(H78/I78))</f>
        <v>0.7929846938775511</v>
      </c>
      <c r="K78" s="70"/>
      <c r="L78" s="71"/>
    </row>
    <row r="79" spans="1:12" s="59" customFormat="1" ht="14.25" outlineLevel="2">
      <c r="A79" s="60" t="s">
        <v>690</v>
      </c>
      <c r="B79" s="60" t="s">
        <v>691</v>
      </c>
      <c r="C79" s="60" t="s">
        <v>102</v>
      </c>
      <c r="D79" s="60" t="s">
        <v>103</v>
      </c>
      <c r="E79" s="60" t="s">
        <v>407</v>
      </c>
      <c r="F79" s="60" t="s">
        <v>408</v>
      </c>
      <c r="G79" s="60" t="s">
        <v>692</v>
      </c>
      <c r="H79" s="67">
        <v>0</v>
      </c>
      <c r="I79" s="68">
        <v>0</v>
      </c>
      <c r="J79" s="69">
        <f>IF(ISERROR(H79/I79),0,(H79/I79))</f>
        <v>0</v>
      </c>
      <c r="K79" s="70"/>
      <c r="L79" s="71"/>
    </row>
    <row r="80" spans="1:12" s="59" customFormat="1" ht="14.25" outlineLevel="2">
      <c r="A80" s="60" t="s">
        <v>690</v>
      </c>
      <c r="B80" s="60" t="s">
        <v>691</v>
      </c>
      <c r="C80" s="60" t="s">
        <v>102</v>
      </c>
      <c r="D80" s="60" t="s">
        <v>103</v>
      </c>
      <c r="E80" s="60" t="s">
        <v>405</v>
      </c>
      <c r="F80" s="60" t="s">
        <v>406</v>
      </c>
      <c r="G80" s="60" t="s">
        <v>692</v>
      </c>
      <c r="H80" s="67">
        <v>0</v>
      </c>
      <c r="I80" s="68">
        <v>2.0255063765941483</v>
      </c>
      <c r="J80" s="69">
        <f>IF(ISERROR(H80/I80),0,(H80/I80))</f>
        <v>0</v>
      </c>
      <c r="K80" s="70"/>
      <c r="L80" s="71"/>
    </row>
    <row r="81" spans="1:12" s="59" customFormat="1" ht="15" outlineLevel="1">
      <c r="A81" s="60"/>
      <c r="B81" s="60"/>
      <c r="C81" s="73" t="s">
        <v>710</v>
      </c>
      <c r="D81" s="60"/>
      <c r="E81" s="60"/>
      <c r="F81" s="60"/>
      <c r="G81" s="60"/>
      <c r="H81" s="67">
        <f>SUBTOTAL(9,H78:H80)</f>
        <v>1</v>
      </c>
      <c r="I81" s="68"/>
      <c r="J81" s="69">
        <f>SUBTOTAL(9,J78:J80)</f>
        <v>0.7929846938775511</v>
      </c>
      <c r="K81" s="70"/>
      <c r="L81" s="71"/>
    </row>
    <row r="82" spans="1:12" s="59" customFormat="1" ht="14.25" outlineLevel="2">
      <c r="A82" s="60" t="s">
        <v>690</v>
      </c>
      <c r="B82" s="60" t="s">
        <v>691</v>
      </c>
      <c r="C82" s="60" t="s">
        <v>104</v>
      </c>
      <c r="D82" s="60" t="s">
        <v>105</v>
      </c>
      <c r="E82" s="60" t="s">
        <v>405</v>
      </c>
      <c r="F82" s="60" t="s">
        <v>406</v>
      </c>
      <c r="G82" s="60" t="s">
        <v>692</v>
      </c>
      <c r="H82" s="67">
        <v>0</v>
      </c>
      <c r="I82" s="68">
        <v>2.0255063765941483</v>
      </c>
      <c r="J82" s="69">
        <f>IF(ISERROR(H82/I82),0,(H82/I82))</f>
        <v>0</v>
      </c>
      <c r="K82" s="70"/>
      <c r="L82" s="71"/>
    </row>
    <row r="83" spans="1:12" s="59" customFormat="1" ht="14.25" outlineLevel="2">
      <c r="A83" s="60" t="s">
        <v>690</v>
      </c>
      <c r="B83" s="60" t="s">
        <v>691</v>
      </c>
      <c r="C83" s="60" t="s">
        <v>104</v>
      </c>
      <c r="D83" s="60" t="s">
        <v>105</v>
      </c>
      <c r="E83" s="60" t="s">
        <v>407</v>
      </c>
      <c r="F83" s="60" t="s">
        <v>408</v>
      </c>
      <c r="G83" s="60" t="s">
        <v>692</v>
      </c>
      <c r="H83" s="67">
        <v>0</v>
      </c>
      <c r="I83" s="68">
        <v>0</v>
      </c>
      <c r="J83" s="69">
        <f>IF(ISERROR(H83/I83),0,(H83/I83))</f>
        <v>0</v>
      </c>
      <c r="K83" s="70"/>
      <c r="L83" s="71"/>
    </row>
    <row r="84" spans="1:12" s="59" customFormat="1" ht="14.25" outlineLevel="2">
      <c r="A84" s="60" t="s">
        <v>690</v>
      </c>
      <c r="B84" s="60" t="s">
        <v>691</v>
      </c>
      <c r="C84" s="60" t="s">
        <v>104</v>
      </c>
      <c r="D84" s="60" t="s">
        <v>105</v>
      </c>
      <c r="E84" s="60" t="s">
        <v>415</v>
      </c>
      <c r="F84" s="60" t="s">
        <v>416</v>
      </c>
      <c r="G84" s="60" t="s">
        <v>692</v>
      </c>
      <c r="H84" s="67">
        <v>0</v>
      </c>
      <c r="I84" s="68">
        <v>1.3680403503284329</v>
      </c>
      <c r="J84" s="69">
        <f>IF(ISERROR(H84/I84),0,(H84/I84))</f>
        <v>0</v>
      </c>
      <c r="K84" s="70"/>
      <c r="L84" s="71"/>
    </row>
    <row r="85" spans="1:12" s="59" customFormat="1" ht="14.25" outlineLevel="2">
      <c r="A85" s="60" t="s">
        <v>690</v>
      </c>
      <c r="B85" s="60" t="s">
        <v>691</v>
      </c>
      <c r="C85" s="60" t="s">
        <v>104</v>
      </c>
      <c r="D85" s="60" t="s">
        <v>105</v>
      </c>
      <c r="E85" s="60" t="s">
        <v>409</v>
      </c>
      <c r="F85" s="60" t="s">
        <v>709</v>
      </c>
      <c r="G85" s="60" t="s">
        <v>692</v>
      </c>
      <c r="H85" s="67">
        <v>0</v>
      </c>
      <c r="I85" s="68">
        <v>1.261058388290172</v>
      </c>
      <c r="J85" s="69">
        <f>IF(ISERROR(H85/I85),0,(H85/I85))</f>
        <v>0</v>
      </c>
      <c r="K85" s="70"/>
      <c r="L85" s="71"/>
    </row>
    <row r="86" spans="1:12" s="59" customFormat="1" ht="15" outlineLevel="1">
      <c r="A86" s="60"/>
      <c r="B86" s="60"/>
      <c r="C86" s="73" t="s">
        <v>711</v>
      </c>
      <c r="D86" s="60"/>
      <c r="E86" s="60"/>
      <c r="F86" s="60"/>
      <c r="G86" s="60"/>
      <c r="H86" s="67">
        <f>SUBTOTAL(9,H82:H85)</f>
        <v>0</v>
      </c>
      <c r="I86" s="68"/>
      <c r="J86" s="69">
        <f>SUBTOTAL(9,J82:J85)</f>
        <v>0</v>
      </c>
      <c r="K86" s="70"/>
      <c r="L86" s="71"/>
    </row>
    <row r="87" spans="1:12" s="59" customFormat="1" ht="14.25" outlineLevel="2">
      <c r="A87" s="60" t="s">
        <v>690</v>
      </c>
      <c r="B87" s="60" t="s">
        <v>691</v>
      </c>
      <c r="C87" s="60" t="s">
        <v>106</v>
      </c>
      <c r="D87" s="60" t="s">
        <v>107</v>
      </c>
      <c r="E87" s="60" t="s">
        <v>417</v>
      </c>
      <c r="F87" s="60" t="s">
        <v>418</v>
      </c>
      <c r="G87" s="60" t="s">
        <v>692</v>
      </c>
      <c r="H87" s="67">
        <v>131</v>
      </c>
      <c r="I87" s="68">
        <v>0.6412107599336863</v>
      </c>
      <c r="J87" s="69">
        <f>IF(ISERROR(H87/I87),0,(H87/I87))</f>
        <v>204.30100083402837</v>
      </c>
      <c r="K87" s="70"/>
      <c r="L87" s="71"/>
    </row>
    <row r="88" spans="1:12" s="59" customFormat="1" ht="14.25" outlineLevel="2">
      <c r="A88" s="60" t="s">
        <v>690</v>
      </c>
      <c r="B88" s="60" t="s">
        <v>691</v>
      </c>
      <c r="C88" s="60" t="s">
        <v>106</v>
      </c>
      <c r="D88" s="60" t="s">
        <v>107</v>
      </c>
      <c r="E88" s="60" t="s">
        <v>409</v>
      </c>
      <c r="F88" s="60" t="s">
        <v>709</v>
      </c>
      <c r="G88" s="60" t="s">
        <v>692</v>
      </c>
      <c r="H88" s="67">
        <v>0</v>
      </c>
      <c r="I88" s="68">
        <v>1.261058388290172</v>
      </c>
      <c r="J88" s="69">
        <f>IF(ISERROR(H88/I88),0,(H88/I88))</f>
        <v>0</v>
      </c>
      <c r="K88" s="70"/>
      <c r="L88" s="71"/>
    </row>
    <row r="89" spans="1:12" s="59" customFormat="1" ht="15" outlineLevel="1">
      <c r="A89" s="60"/>
      <c r="B89" s="60"/>
      <c r="C89" s="73" t="s">
        <v>712</v>
      </c>
      <c r="D89" s="60"/>
      <c r="E89" s="60"/>
      <c r="F89" s="60"/>
      <c r="G89" s="60"/>
      <c r="H89" s="67">
        <f>SUBTOTAL(9,H87:H88)</f>
        <v>131</v>
      </c>
      <c r="I89" s="68"/>
      <c r="J89" s="69">
        <f>SUBTOTAL(9,J87:J88)</f>
        <v>204.30100083402837</v>
      </c>
      <c r="K89" s="70"/>
      <c r="L89" s="71"/>
    </row>
    <row r="90" spans="1:12" s="59" customFormat="1" ht="14.25" outlineLevel="2">
      <c r="A90" s="60" t="s">
        <v>690</v>
      </c>
      <c r="B90" s="60" t="s">
        <v>691</v>
      </c>
      <c r="C90" s="60" t="s">
        <v>357</v>
      </c>
      <c r="D90" s="60" t="s">
        <v>377</v>
      </c>
      <c r="E90" s="60" t="s">
        <v>409</v>
      </c>
      <c r="F90" s="60" t="s">
        <v>709</v>
      </c>
      <c r="G90" s="60" t="s">
        <v>692</v>
      </c>
      <c r="H90" s="67">
        <v>92</v>
      </c>
      <c r="I90" s="68">
        <v>1.261058388290172</v>
      </c>
      <c r="J90" s="69">
        <f>IF(ISERROR(H90/I90),0,(H90/I90))</f>
        <v>72.95459183673469</v>
      </c>
      <c r="K90" s="70"/>
      <c r="L90" s="71"/>
    </row>
    <row r="91" spans="1:12" s="59" customFormat="1" ht="14.25" outlineLevel="2">
      <c r="A91" s="60" t="s">
        <v>690</v>
      </c>
      <c r="B91" s="60" t="s">
        <v>691</v>
      </c>
      <c r="C91" s="60" t="s">
        <v>357</v>
      </c>
      <c r="D91" s="60" t="s">
        <v>377</v>
      </c>
      <c r="E91" s="60" t="s">
        <v>419</v>
      </c>
      <c r="F91" s="60" t="s">
        <v>420</v>
      </c>
      <c r="G91" s="60" t="s">
        <v>692</v>
      </c>
      <c r="H91" s="67">
        <v>42</v>
      </c>
      <c r="I91" s="68">
        <v>2.451702119005979</v>
      </c>
      <c r="J91" s="69">
        <f>IF(ISERROR(H91/I91),0,(H91/I91))</f>
        <v>17.130955540809556</v>
      </c>
      <c r="K91" s="70"/>
      <c r="L91" s="71"/>
    </row>
    <row r="92" spans="1:12" s="59" customFormat="1" ht="14.25" outlineLevel="2">
      <c r="A92" s="60" t="s">
        <v>690</v>
      </c>
      <c r="B92" s="60" t="s">
        <v>691</v>
      </c>
      <c r="C92" s="60" t="s">
        <v>357</v>
      </c>
      <c r="D92" s="60" t="s">
        <v>377</v>
      </c>
      <c r="E92" s="60" t="s">
        <v>411</v>
      </c>
      <c r="F92" s="60" t="s">
        <v>412</v>
      </c>
      <c r="G92" s="60" t="s">
        <v>692</v>
      </c>
      <c r="H92" s="67">
        <v>0</v>
      </c>
      <c r="I92" s="68">
        <v>1.2050153064206706</v>
      </c>
      <c r="J92" s="69">
        <f>IF(ISERROR(H92/I92),0,(H92/I92))</f>
        <v>0</v>
      </c>
      <c r="K92" s="70"/>
      <c r="L92" s="71"/>
    </row>
    <row r="93" spans="1:12" s="59" customFormat="1" ht="14.25" outlineLevel="2">
      <c r="A93" s="60" t="s">
        <v>690</v>
      </c>
      <c r="B93" s="60" t="s">
        <v>691</v>
      </c>
      <c r="C93" s="60" t="s">
        <v>357</v>
      </c>
      <c r="D93" s="60" t="s">
        <v>377</v>
      </c>
      <c r="E93" s="60" t="s">
        <v>405</v>
      </c>
      <c r="F93" s="60" t="s">
        <v>406</v>
      </c>
      <c r="G93" s="60" t="s">
        <v>692</v>
      </c>
      <c r="H93" s="67">
        <v>0</v>
      </c>
      <c r="I93" s="68">
        <v>2.0255063765941483</v>
      </c>
      <c r="J93" s="69">
        <f>IF(ISERROR(H93/I93),0,(H93/I93))</f>
        <v>0</v>
      </c>
      <c r="K93" s="70"/>
      <c r="L93" s="71"/>
    </row>
    <row r="94" spans="1:12" s="59" customFormat="1" ht="15" outlineLevel="1">
      <c r="A94" s="60"/>
      <c r="B94" s="60"/>
      <c r="C94" s="73" t="s">
        <v>713</v>
      </c>
      <c r="D94" s="60"/>
      <c r="E94" s="60"/>
      <c r="F94" s="60"/>
      <c r="G94" s="60"/>
      <c r="H94" s="67">
        <f>SUBTOTAL(9,H90:H93)</f>
        <v>134</v>
      </c>
      <c r="I94" s="68"/>
      <c r="J94" s="69">
        <f>SUBTOTAL(9,J90:J93)</f>
        <v>90.08554737754424</v>
      </c>
      <c r="K94" s="70"/>
      <c r="L94" s="71"/>
    </row>
    <row r="95" spans="1:12" s="59" customFormat="1" ht="14.25" outlineLevel="2">
      <c r="A95" s="60" t="s">
        <v>690</v>
      </c>
      <c r="B95" s="60" t="s">
        <v>691</v>
      </c>
      <c r="C95" s="60" t="s">
        <v>168</v>
      </c>
      <c r="D95" s="60" t="s">
        <v>169</v>
      </c>
      <c r="E95" s="60" t="s">
        <v>485</v>
      </c>
      <c r="F95" s="60" t="s">
        <v>486</v>
      </c>
      <c r="G95" s="60" t="s">
        <v>692</v>
      </c>
      <c r="H95" s="67">
        <v>1</v>
      </c>
      <c r="I95" s="68">
        <v>0.5014384699542122</v>
      </c>
      <c r="J95" s="69">
        <f>IF(ISERROR(H95/I95),0,(H95/I95))</f>
        <v>1.994262626262626</v>
      </c>
      <c r="K95" s="70"/>
      <c r="L95" s="71"/>
    </row>
    <row r="96" spans="1:12" s="59" customFormat="1" ht="14.25" outlineLevel="2">
      <c r="A96" s="60" t="s">
        <v>690</v>
      </c>
      <c r="B96" s="60" t="s">
        <v>691</v>
      </c>
      <c r="C96" s="60" t="s">
        <v>168</v>
      </c>
      <c r="D96" s="60" t="s">
        <v>169</v>
      </c>
      <c r="E96" s="60" t="s">
        <v>483</v>
      </c>
      <c r="F96" s="60" t="s">
        <v>484</v>
      </c>
      <c r="G96" s="60" t="s">
        <v>692</v>
      </c>
      <c r="H96" s="67">
        <v>34</v>
      </c>
      <c r="I96" s="68">
        <v>0.336311203896495</v>
      </c>
      <c r="J96" s="69">
        <f>IF(ISERROR(H96/I96),0,(H96/I96))</f>
        <v>101.09684008762322</v>
      </c>
      <c r="K96" s="70"/>
      <c r="L96" s="71"/>
    </row>
    <row r="97" spans="1:12" s="59" customFormat="1" ht="15" outlineLevel="1">
      <c r="A97" s="60"/>
      <c r="B97" s="60"/>
      <c r="C97" s="73" t="s">
        <v>714</v>
      </c>
      <c r="D97" s="60"/>
      <c r="E97" s="60"/>
      <c r="F97" s="60"/>
      <c r="G97" s="60"/>
      <c r="H97" s="67">
        <f>SUBTOTAL(9,H95:H96)</f>
        <v>35</v>
      </c>
      <c r="I97" s="68"/>
      <c r="J97" s="69">
        <f>SUBTOTAL(9,J95:J96)</f>
        <v>103.09110271388585</v>
      </c>
      <c r="K97" s="70"/>
      <c r="L97" s="71"/>
    </row>
    <row r="98" spans="1:12" s="59" customFormat="1" ht="14.25" outlineLevel="2">
      <c r="A98" s="60" t="s">
        <v>690</v>
      </c>
      <c r="B98" s="60" t="s">
        <v>691</v>
      </c>
      <c r="C98" s="60" t="s">
        <v>192</v>
      </c>
      <c r="D98" s="60" t="s">
        <v>193</v>
      </c>
      <c r="E98" s="60" t="s">
        <v>513</v>
      </c>
      <c r="F98" s="60" t="s">
        <v>514</v>
      </c>
      <c r="G98" s="60" t="s">
        <v>692</v>
      </c>
      <c r="H98" s="67">
        <v>28</v>
      </c>
      <c r="I98" s="68">
        <v>0.15525406829754657</v>
      </c>
      <c r="J98" s="69">
        <f>IF(ISERROR(H98/I98),0,(H98/I98))</f>
        <v>180.34954128440367</v>
      </c>
      <c r="K98" s="70"/>
      <c r="L98" s="71"/>
    </row>
    <row r="99" spans="1:12" s="59" customFormat="1" ht="15" outlineLevel="1">
      <c r="A99" s="60"/>
      <c r="B99" s="60"/>
      <c r="C99" s="73" t="s">
        <v>715</v>
      </c>
      <c r="D99" s="60"/>
      <c r="E99" s="60"/>
      <c r="F99" s="60"/>
      <c r="G99" s="60"/>
      <c r="H99" s="67">
        <f>SUBTOTAL(9,H98:H98)</f>
        <v>28</v>
      </c>
      <c r="I99" s="68"/>
      <c r="J99" s="69">
        <f>SUBTOTAL(9,J98:J98)</f>
        <v>180.34954128440367</v>
      </c>
      <c r="K99" s="70"/>
      <c r="L99" s="71"/>
    </row>
    <row r="100" spans="1:12" s="59" customFormat="1" ht="14.25" outlineLevel="2">
      <c r="A100" s="60" t="s">
        <v>690</v>
      </c>
      <c r="B100" s="60" t="s">
        <v>691</v>
      </c>
      <c r="C100" s="60" t="s">
        <v>194</v>
      </c>
      <c r="D100" s="60" t="s">
        <v>195</v>
      </c>
      <c r="E100" s="60" t="s">
        <v>519</v>
      </c>
      <c r="F100" s="60" t="s">
        <v>520</v>
      </c>
      <c r="G100" s="60" t="s">
        <v>692</v>
      </c>
      <c r="H100" s="67">
        <v>0</v>
      </c>
      <c r="I100" s="68">
        <v>1.140901771336554</v>
      </c>
      <c r="J100" s="69">
        <f>IF(ISERROR(H100/I100),0,(H100/I100))</f>
        <v>0</v>
      </c>
      <c r="K100" s="70"/>
      <c r="L100" s="71"/>
    </row>
    <row r="101" spans="1:12" s="59" customFormat="1" ht="14.25" outlineLevel="2">
      <c r="A101" s="60" t="s">
        <v>690</v>
      </c>
      <c r="B101" s="60" t="s">
        <v>691</v>
      </c>
      <c r="C101" s="60" t="s">
        <v>194</v>
      </c>
      <c r="D101" s="60" t="s">
        <v>195</v>
      </c>
      <c r="E101" s="60" t="s">
        <v>469</v>
      </c>
      <c r="F101" s="60" t="s">
        <v>470</v>
      </c>
      <c r="G101" s="60" t="s">
        <v>692</v>
      </c>
      <c r="H101" s="67">
        <v>0</v>
      </c>
      <c r="I101" s="68">
        <v>1.1619080983242833</v>
      </c>
      <c r="J101" s="69">
        <f>IF(ISERROR(H101/I101),0,(H101/I101))</f>
        <v>0</v>
      </c>
      <c r="K101" s="70"/>
      <c r="L101" s="71"/>
    </row>
    <row r="102" spans="1:12" s="59" customFormat="1" ht="14.25" outlineLevel="2">
      <c r="A102" s="60" t="s">
        <v>690</v>
      </c>
      <c r="B102" s="60" t="s">
        <v>691</v>
      </c>
      <c r="C102" s="60" t="s">
        <v>194</v>
      </c>
      <c r="D102" s="60" t="s">
        <v>195</v>
      </c>
      <c r="E102" s="60" t="s">
        <v>485</v>
      </c>
      <c r="F102" s="60" t="s">
        <v>486</v>
      </c>
      <c r="G102" s="60" t="s">
        <v>692</v>
      </c>
      <c r="H102" s="67">
        <v>17</v>
      </c>
      <c r="I102" s="68">
        <v>0.5014384699542122</v>
      </c>
      <c r="J102" s="69">
        <f>IF(ISERROR(H102/I102),0,(H102/I102))</f>
        <v>33.902464646464644</v>
      </c>
      <c r="K102" s="70"/>
      <c r="L102" s="71"/>
    </row>
    <row r="103" spans="1:12" s="59" customFormat="1" ht="15" outlineLevel="1">
      <c r="A103" s="60"/>
      <c r="B103" s="60"/>
      <c r="C103" s="73" t="s">
        <v>716</v>
      </c>
      <c r="D103" s="60"/>
      <c r="E103" s="60"/>
      <c r="F103" s="60"/>
      <c r="G103" s="60"/>
      <c r="H103" s="67">
        <f>SUBTOTAL(9,H100:H102)</f>
        <v>17</v>
      </c>
      <c r="I103" s="68"/>
      <c r="J103" s="69">
        <f>SUBTOTAL(9,J100:J102)</f>
        <v>33.902464646464644</v>
      </c>
      <c r="K103" s="70"/>
      <c r="L103" s="71"/>
    </row>
    <row r="104" spans="1:12" s="59" customFormat="1" ht="14.25" outlineLevel="2">
      <c r="A104" s="60" t="s">
        <v>690</v>
      </c>
      <c r="B104" s="60" t="s">
        <v>691</v>
      </c>
      <c r="C104" s="60" t="s">
        <v>91</v>
      </c>
      <c r="D104" s="60" t="s">
        <v>92</v>
      </c>
      <c r="E104" s="60" t="s">
        <v>419</v>
      </c>
      <c r="F104" s="60" t="s">
        <v>420</v>
      </c>
      <c r="G104" s="60" t="s">
        <v>692</v>
      </c>
      <c r="H104" s="67">
        <v>363</v>
      </c>
      <c r="I104" s="68">
        <v>2.451702119005979</v>
      </c>
      <c r="J104" s="69">
        <f>IF(ISERROR(H104/I104),0,(H104/I104))</f>
        <v>148.060401459854</v>
      </c>
      <c r="K104" s="70"/>
      <c r="L104" s="71"/>
    </row>
    <row r="105" spans="1:12" s="59" customFormat="1" ht="14.25" outlineLevel="2">
      <c r="A105" s="60" t="s">
        <v>690</v>
      </c>
      <c r="B105" s="60" t="s">
        <v>691</v>
      </c>
      <c r="C105" s="60" t="s">
        <v>91</v>
      </c>
      <c r="D105" s="60" t="s">
        <v>92</v>
      </c>
      <c r="E105" s="60" t="s">
        <v>649</v>
      </c>
      <c r="F105" s="60" t="s">
        <v>650</v>
      </c>
      <c r="G105" s="60" t="s">
        <v>692</v>
      </c>
      <c r="H105" s="67">
        <v>160</v>
      </c>
      <c r="I105" s="68">
        <v>0.7669874827017349</v>
      </c>
      <c r="J105" s="69">
        <f>IF(ISERROR(H105/I105),0,(H105/I105))</f>
        <v>208.60835881753314</v>
      </c>
      <c r="K105" s="70"/>
      <c r="L105" s="71"/>
    </row>
    <row r="106" spans="1:12" s="59" customFormat="1" ht="15" outlineLevel="1">
      <c r="A106" s="60"/>
      <c r="B106" s="60"/>
      <c r="C106" s="73" t="s">
        <v>717</v>
      </c>
      <c r="D106" s="60"/>
      <c r="E106" s="60"/>
      <c r="F106" s="60"/>
      <c r="G106" s="60"/>
      <c r="H106" s="67">
        <f>SUBTOTAL(9,H104:H105)</f>
        <v>523</v>
      </c>
      <c r="I106" s="68"/>
      <c r="J106" s="69">
        <f>SUBTOTAL(9,J104:J105)</f>
        <v>356.66876027738715</v>
      </c>
      <c r="K106" s="70"/>
      <c r="L106" s="71"/>
    </row>
    <row r="107" spans="1:12" s="59" customFormat="1" ht="14.25" outlineLevel="2">
      <c r="A107" s="60" t="s">
        <v>690</v>
      </c>
      <c r="B107" s="60" t="s">
        <v>691</v>
      </c>
      <c r="C107" s="60" t="s">
        <v>125</v>
      </c>
      <c r="D107" s="60" t="s">
        <v>126</v>
      </c>
      <c r="E107" s="60" t="s">
        <v>125</v>
      </c>
      <c r="F107" s="60" t="s">
        <v>126</v>
      </c>
      <c r="G107" s="60" t="s">
        <v>692</v>
      </c>
      <c r="H107" s="67">
        <v>185</v>
      </c>
      <c r="I107" s="68">
        <v>3.2023490774884307</v>
      </c>
      <c r="J107" s="69">
        <f>IF(ISERROR(H107/I107),0,(H107/I107))</f>
        <v>57.770091743119266</v>
      </c>
      <c r="K107" s="70"/>
      <c r="L107" s="71"/>
    </row>
    <row r="108" spans="1:12" s="59" customFormat="1" ht="14.25" outlineLevel="2">
      <c r="A108" s="60" t="s">
        <v>690</v>
      </c>
      <c r="B108" s="60" t="s">
        <v>691</v>
      </c>
      <c r="C108" s="60" t="s">
        <v>125</v>
      </c>
      <c r="D108" s="60" t="s">
        <v>126</v>
      </c>
      <c r="E108" s="60" t="s">
        <v>431</v>
      </c>
      <c r="F108" s="60" t="s">
        <v>432</v>
      </c>
      <c r="G108" s="60" t="s">
        <v>692</v>
      </c>
      <c r="H108" s="67">
        <v>0</v>
      </c>
      <c r="I108" s="68">
        <v>0.39214635639926515</v>
      </c>
      <c r="J108" s="69">
        <f>IF(ISERROR(H108/I108),0,(H108/I108))</f>
        <v>0</v>
      </c>
      <c r="K108" s="70"/>
      <c r="L108" s="71"/>
    </row>
    <row r="109" spans="1:12" s="59" customFormat="1" ht="14.25" outlineLevel="2">
      <c r="A109" s="60" t="s">
        <v>690</v>
      </c>
      <c r="B109" s="60" t="s">
        <v>691</v>
      </c>
      <c r="C109" s="60" t="s">
        <v>125</v>
      </c>
      <c r="D109" s="60" t="s">
        <v>126</v>
      </c>
      <c r="E109" s="60" t="s">
        <v>433</v>
      </c>
      <c r="F109" s="60" t="s">
        <v>434</v>
      </c>
      <c r="G109" s="60" t="s">
        <v>692</v>
      </c>
      <c r="H109" s="67">
        <v>1</v>
      </c>
      <c r="I109" s="68">
        <v>0.6954329135035658</v>
      </c>
      <c r="J109" s="69">
        <f>IF(ISERROR(H109/I109),0,(H109/I109))</f>
        <v>1.43795322393074</v>
      </c>
      <c r="K109" s="70"/>
      <c r="L109" s="71"/>
    </row>
    <row r="110" spans="1:12" s="59" customFormat="1" ht="14.25" outlineLevel="2">
      <c r="A110" s="60" t="s">
        <v>690</v>
      </c>
      <c r="B110" s="60" t="s">
        <v>691</v>
      </c>
      <c r="C110" s="60" t="s">
        <v>125</v>
      </c>
      <c r="D110" s="60" t="s">
        <v>126</v>
      </c>
      <c r="E110" s="60" t="s">
        <v>429</v>
      </c>
      <c r="F110" s="60" t="s">
        <v>430</v>
      </c>
      <c r="G110" s="60" t="s">
        <v>692</v>
      </c>
      <c r="H110" s="67">
        <v>0</v>
      </c>
      <c r="I110" s="68">
        <v>0.4040502981401442</v>
      </c>
      <c r="J110" s="69">
        <f>IF(ISERROR(H110/I110),0,(H110/I110))</f>
        <v>0</v>
      </c>
      <c r="K110" s="70"/>
      <c r="L110" s="71"/>
    </row>
    <row r="111" spans="1:12" s="59" customFormat="1" ht="15" outlineLevel="1">
      <c r="A111" s="60"/>
      <c r="B111" s="60"/>
      <c r="C111" s="73" t="s">
        <v>718</v>
      </c>
      <c r="D111" s="60"/>
      <c r="E111" s="60"/>
      <c r="F111" s="60"/>
      <c r="G111" s="60"/>
      <c r="H111" s="67">
        <f>SUBTOTAL(9,H107:H110)</f>
        <v>186</v>
      </c>
      <c r="I111" s="68"/>
      <c r="J111" s="69">
        <f>SUBTOTAL(9,J107:J110)</f>
        <v>59.20804496705001</v>
      </c>
      <c r="K111" s="70"/>
      <c r="L111" s="71"/>
    </row>
    <row r="112" spans="1:12" s="59" customFormat="1" ht="14.25" outlineLevel="2">
      <c r="A112" s="60" t="s">
        <v>690</v>
      </c>
      <c r="B112" s="60" t="s">
        <v>691</v>
      </c>
      <c r="C112" s="60" t="s">
        <v>127</v>
      </c>
      <c r="D112" s="60" t="s">
        <v>128</v>
      </c>
      <c r="E112" s="60" t="s">
        <v>431</v>
      </c>
      <c r="F112" s="60" t="s">
        <v>432</v>
      </c>
      <c r="G112" s="60" t="s">
        <v>692</v>
      </c>
      <c r="H112" s="67">
        <v>3</v>
      </c>
      <c r="I112" s="68">
        <v>0.39214635639926515</v>
      </c>
      <c r="J112" s="69">
        <f>IF(ISERROR(H112/I112),0,(H112/I112))</f>
        <v>7.650204958032403</v>
      </c>
      <c r="K112" s="70"/>
      <c r="L112" s="71"/>
    </row>
    <row r="113" spans="1:12" s="59" customFormat="1" ht="14.25" outlineLevel="2">
      <c r="A113" s="60" t="s">
        <v>690</v>
      </c>
      <c r="B113" s="60" t="s">
        <v>691</v>
      </c>
      <c r="C113" s="60" t="s">
        <v>127</v>
      </c>
      <c r="D113" s="60" t="s">
        <v>128</v>
      </c>
      <c r="E113" s="60" t="s">
        <v>433</v>
      </c>
      <c r="F113" s="60" t="s">
        <v>434</v>
      </c>
      <c r="G113" s="60" t="s">
        <v>692</v>
      </c>
      <c r="H113" s="67">
        <v>1</v>
      </c>
      <c r="I113" s="68">
        <v>0.6954329135035658</v>
      </c>
      <c r="J113" s="69">
        <f>IF(ISERROR(H113/I113),0,(H113/I113))</f>
        <v>1.43795322393074</v>
      </c>
      <c r="K113" s="70"/>
      <c r="L113" s="71"/>
    </row>
    <row r="114" spans="1:12" s="59" customFormat="1" ht="14.25" outlineLevel="2">
      <c r="A114" s="60" t="s">
        <v>690</v>
      </c>
      <c r="B114" s="60" t="s">
        <v>691</v>
      </c>
      <c r="C114" s="60" t="s">
        <v>127</v>
      </c>
      <c r="D114" s="60" t="s">
        <v>128</v>
      </c>
      <c r="E114" s="60" t="s">
        <v>437</v>
      </c>
      <c r="F114" s="60" t="s">
        <v>438</v>
      </c>
      <c r="G114" s="60" t="s">
        <v>692</v>
      </c>
      <c r="H114" s="67">
        <v>74</v>
      </c>
      <c r="I114" s="68">
        <v>0.47340125833411584</v>
      </c>
      <c r="J114" s="69">
        <f>IF(ISERROR(H114/I114),0,(H114/I114))</f>
        <v>156.31559633027524</v>
      </c>
      <c r="K114" s="70"/>
      <c r="L114" s="71"/>
    </row>
    <row r="115" spans="1:12" s="59" customFormat="1" ht="14.25" outlineLevel="2">
      <c r="A115" s="60" t="s">
        <v>690</v>
      </c>
      <c r="B115" s="60" t="s">
        <v>691</v>
      </c>
      <c r="C115" s="60" t="s">
        <v>127</v>
      </c>
      <c r="D115" s="60" t="s">
        <v>128</v>
      </c>
      <c r="E115" s="60" t="s">
        <v>429</v>
      </c>
      <c r="F115" s="60" t="s">
        <v>430</v>
      </c>
      <c r="G115" s="60" t="s">
        <v>692</v>
      </c>
      <c r="H115" s="67">
        <v>23</v>
      </c>
      <c r="I115" s="68">
        <v>0.4040502981401442</v>
      </c>
      <c r="J115" s="69">
        <f>IF(ISERROR(H115/I115),0,(H115/I115))</f>
        <v>56.92360606060606</v>
      </c>
      <c r="K115" s="70"/>
      <c r="L115" s="71"/>
    </row>
    <row r="116" spans="1:12" s="59" customFormat="1" ht="15" outlineLevel="1">
      <c r="A116" s="60"/>
      <c r="B116" s="60"/>
      <c r="C116" s="73" t="s">
        <v>719</v>
      </c>
      <c r="D116" s="60"/>
      <c r="E116" s="60"/>
      <c r="F116" s="60"/>
      <c r="G116" s="60"/>
      <c r="H116" s="67">
        <f>SUBTOTAL(9,H112:H115)</f>
        <v>101</v>
      </c>
      <c r="I116" s="68"/>
      <c r="J116" s="69">
        <f>SUBTOTAL(9,J112:J115)</f>
        <v>222.32736057284444</v>
      </c>
      <c r="K116" s="70"/>
      <c r="L116" s="71"/>
    </row>
    <row r="117" spans="1:12" s="59" customFormat="1" ht="14.25" outlineLevel="2">
      <c r="A117" s="60" t="s">
        <v>690</v>
      </c>
      <c r="B117" s="60" t="s">
        <v>691</v>
      </c>
      <c r="C117" s="60" t="s">
        <v>87</v>
      </c>
      <c r="D117" s="60" t="s">
        <v>88</v>
      </c>
      <c r="E117" s="60" t="s">
        <v>475</v>
      </c>
      <c r="F117" s="60" t="s">
        <v>476</v>
      </c>
      <c r="G117" s="60" t="s">
        <v>692</v>
      </c>
      <c r="H117" s="67">
        <v>458</v>
      </c>
      <c r="I117" s="68">
        <v>1.880052972776692</v>
      </c>
      <c r="J117" s="69">
        <f>IF(ISERROR(H117/I117),0,(H117/I117))</f>
        <v>243.610157071037</v>
      </c>
      <c r="K117" s="70"/>
      <c r="L117" s="71"/>
    </row>
    <row r="118" spans="1:12" s="59" customFormat="1" ht="15" outlineLevel="1">
      <c r="A118" s="60"/>
      <c r="B118" s="60"/>
      <c r="C118" s="73" t="s">
        <v>720</v>
      </c>
      <c r="D118" s="60"/>
      <c r="E118" s="60"/>
      <c r="F118" s="60"/>
      <c r="G118" s="60"/>
      <c r="H118" s="67">
        <f>SUBTOTAL(9,H117:H117)</f>
        <v>458</v>
      </c>
      <c r="I118" s="68"/>
      <c r="J118" s="69">
        <f>SUBTOTAL(9,J117:J117)</f>
        <v>243.610157071037</v>
      </c>
      <c r="K118" s="70"/>
      <c r="L118" s="71"/>
    </row>
    <row r="119" spans="1:12" s="59" customFormat="1" ht="14.25" outlineLevel="2">
      <c r="A119" s="60" t="s">
        <v>690</v>
      </c>
      <c r="B119" s="60" t="s">
        <v>691</v>
      </c>
      <c r="C119" s="60" t="s">
        <v>342</v>
      </c>
      <c r="D119" s="60" t="s">
        <v>343</v>
      </c>
      <c r="E119" s="60" t="s">
        <v>647</v>
      </c>
      <c r="F119" s="60" t="s">
        <v>648</v>
      </c>
      <c r="G119" s="60" t="s">
        <v>692</v>
      </c>
      <c r="H119" s="67">
        <v>0</v>
      </c>
      <c r="I119" s="68">
        <v>0.9328043033697875</v>
      </c>
      <c r="J119" s="69">
        <f aca="true" t="shared" si="3" ref="J119:J124">IF(ISERROR(H119/I119),0,(H119/I119))</f>
        <v>0</v>
      </c>
      <c r="K119" s="70"/>
      <c r="L119" s="71"/>
    </row>
    <row r="120" spans="1:12" s="59" customFormat="1" ht="14.25" outlineLevel="2">
      <c r="A120" s="60" t="s">
        <v>690</v>
      </c>
      <c r="B120" s="60" t="s">
        <v>691</v>
      </c>
      <c r="C120" s="60" t="s">
        <v>342</v>
      </c>
      <c r="D120" s="60" t="s">
        <v>343</v>
      </c>
      <c r="E120" s="60" t="s">
        <v>342</v>
      </c>
      <c r="F120" s="60" t="s">
        <v>343</v>
      </c>
      <c r="G120" s="60" t="s">
        <v>692</v>
      </c>
      <c r="H120" s="67">
        <v>26</v>
      </c>
      <c r="I120" s="68">
        <v>0.3229823177085934</v>
      </c>
      <c r="J120" s="69">
        <f t="shared" si="3"/>
        <v>80.49976291104011</v>
      </c>
      <c r="K120" s="70"/>
      <c r="L120" s="71"/>
    </row>
    <row r="121" spans="1:12" s="59" customFormat="1" ht="14.25" outlineLevel="2">
      <c r="A121" s="60" t="s">
        <v>690</v>
      </c>
      <c r="B121" s="60" t="s">
        <v>691</v>
      </c>
      <c r="C121" s="60" t="s">
        <v>342</v>
      </c>
      <c r="D121" s="60" t="s">
        <v>343</v>
      </c>
      <c r="E121" s="60" t="s">
        <v>645</v>
      </c>
      <c r="F121" s="60" t="s">
        <v>646</v>
      </c>
      <c r="G121" s="60" t="s">
        <v>692</v>
      </c>
      <c r="H121" s="67">
        <v>122</v>
      </c>
      <c r="I121" s="68">
        <v>0.9875062468765616</v>
      </c>
      <c r="J121" s="69">
        <f t="shared" si="3"/>
        <v>123.54352226720648</v>
      </c>
      <c r="K121" s="70"/>
      <c r="L121" s="71"/>
    </row>
    <row r="122" spans="1:12" s="59" customFormat="1" ht="14.25" outlineLevel="2">
      <c r="A122" s="60" t="s">
        <v>690</v>
      </c>
      <c r="B122" s="60" t="s">
        <v>691</v>
      </c>
      <c r="C122" s="60" t="s">
        <v>342</v>
      </c>
      <c r="D122" s="60" t="s">
        <v>343</v>
      </c>
      <c r="E122" s="60" t="s">
        <v>523</v>
      </c>
      <c r="F122" s="60" t="s">
        <v>524</v>
      </c>
      <c r="G122" s="60" t="s">
        <v>692</v>
      </c>
      <c r="H122" s="67">
        <v>7</v>
      </c>
      <c r="I122" s="68">
        <v>0.7597110418488539</v>
      </c>
      <c r="J122" s="69">
        <f t="shared" si="3"/>
        <v>9.214029564404653</v>
      </c>
      <c r="K122" s="70"/>
      <c r="L122" s="71"/>
    </row>
    <row r="123" spans="1:12" s="59" customFormat="1" ht="14.25" outlineLevel="2">
      <c r="A123" s="60" t="s">
        <v>690</v>
      </c>
      <c r="B123" s="60" t="s">
        <v>691</v>
      </c>
      <c r="C123" s="60" t="s">
        <v>342</v>
      </c>
      <c r="D123" s="60" t="s">
        <v>343</v>
      </c>
      <c r="E123" s="60" t="s">
        <v>601</v>
      </c>
      <c r="F123" s="60" t="s">
        <v>602</v>
      </c>
      <c r="G123" s="60" t="s">
        <v>692</v>
      </c>
      <c r="H123" s="67">
        <v>1</v>
      </c>
      <c r="I123" s="68">
        <v>1.7972224743578107</v>
      </c>
      <c r="J123" s="69">
        <f t="shared" si="3"/>
        <v>0.5564141414141414</v>
      </c>
      <c r="K123" s="70"/>
      <c r="L123" s="71"/>
    </row>
    <row r="124" spans="1:12" s="59" customFormat="1" ht="14.25" outlineLevel="2">
      <c r="A124" s="60" t="s">
        <v>690</v>
      </c>
      <c r="B124" s="60" t="s">
        <v>691</v>
      </c>
      <c r="C124" s="60" t="s">
        <v>342</v>
      </c>
      <c r="D124" s="60" t="s">
        <v>343</v>
      </c>
      <c r="E124" s="60" t="s">
        <v>651</v>
      </c>
      <c r="F124" s="60" t="s">
        <v>652</v>
      </c>
      <c r="G124" s="60" t="s">
        <v>692</v>
      </c>
      <c r="H124" s="67">
        <v>66</v>
      </c>
      <c r="I124" s="68">
        <v>0.790346352247605</v>
      </c>
      <c r="J124" s="69">
        <f t="shared" si="3"/>
        <v>83.50769230769231</v>
      </c>
      <c r="K124" s="70"/>
      <c r="L124" s="71"/>
    </row>
    <row r="125" spans="1:12" s="59" customFormat="1" ht="15" outlineLevel="1">
      <c r="A125" s="60"/>
      <c r="B125" s="60"/>
      <c r="C125" s="73" t="s">
        <v>721</v>
      </c>
      <c r="D125" s="60"/>
      <c r="E125" s="60"/>
      <c r="F125" s="60"/>
      <c r="G125" s="60"/>
      <c r="H125" s="67">
        <f>SUBTOTAL(9,H119:H124)</f>
        <v>222</v>
      </c>
      <c r="I125" s="68"/>
      <c r="J125" s="69">
        <f>SUBTOTAL(9,J119:J124)</f>
        <v>297.32142119175774</v>
      </c>
      <c r="K125" s="70"/>
      <c r="L125" s="71"/>
    </row>
    <row r="126" spans="1:12" s="59" customFormat="1" ht="14.25" outlineLevel="2">
      <c r="A126" s="60" t="s">
        <v>690</v>
      </c>
      <c r="B126" s="60" t="s">
        <v>691</v>
      </c>
      <c r="C126" s="60" t="s">
        <v>225</v>
      </c>
      <c r="D126" s="60" t="s">
        <v>226</v>
      </c>
      <c r="E126" s="60" t="s">
        <v>565</v>
      </c>
      <c r="F126" s="60" t="s">
        <v>566</v>
      </c>
      <c r="G126" s="60" t="s">
        <v>692</v>
      </c>
      <c r="H126" s="67">
        <v>29</v>
      </c>
      <c r="I126" s="68">
        <v>0.7287353347135954</v>
      </c>
      <c r="J126" s="69">
        <f>IF(ISERROR(H126/I126),0,(H126/I126))</f>
        <v>39.794968925717676</v>
      </c>
      <c r="K126" s="70"/>
      <c r="L126" s="71"/>
    </row>
    <row r="127" spans="1:12" s="59" customFormat="1" ht="14.25" outlineLevel="2">
      <c r="A127" s="60" t="s">
        <v>690</v>
      </c>
      <c r="B127" s="60" t="s">
        <v>691</v>
      </c>
      <c r="C127" s="60" t="s">
        <v>225</v>
      </c>
      <c r="D127" s="60" t="s">
        <v>226</v>
      </c>
      <c r="E127" s="60" t="s">
        <v>225</v>
      </c>
      <c r="F127" s="60" t="s">
        <v>226</v>
      </c>
      <c r="G127" s="60" t="s">
        <v>692</v>
      </c>
      <c r="H127" s="67">
        <v>77</v>
      </c>
      <c r="I127" s="68" t="s">
        <v>392</v>
      </c>
      <c r="J127" s="69">
        <f>IF(ISERROR(H127/I127),0,(H127/I127))</f>
        <v>0</v>
      </c>
      <c r="K127" s="70"/>
      <c r="L127" s="71"/>
    </row>
    <row r="128" spans="1:12" s="59" customFormat="1" ht="14.25" outlineLevel="2">
      <c r="A128" s="60" t="s">
        <v>690</v>
      </c>
      <c r="B128" s="60" t="s">
        <v>691</v>
      </c>
      <c r="C128" s="60" t="s">
        <v>225</v>
      </c>
      <c r="D128" s="60" t="s">
        <v>226</v>
      </c>
      <c r="E128" s="60" t="s">
        <v>413</v>
      </c>
      <c r="F128" s="60" t="s">
        <v>414</v>
      </c>
      <c r="G128" s="60" t="s">
        <v>692</v>
      </c>
      <c r="H128" s="67">
        <v>0</v>
      </c>
      <c r="I128" s="68">
        <v>0.5137306907117852</v>
      </c>
      <c r="J128" s="69">
        <f>IF(ISERROR(H128/I128),0,(H128/I128))</f>
        <v>0</v>
      </c>
      <c r="K128" s="70"/>
      <c r="L128" s="71"/>
    </row>
    <row r="129" spans="1:12" s="59" customFormat="1" ht="15" outlineLevel="1">
      <c r="A129" s="60"/>
      <c r="B129" s="60"/>
      <c r="C129" s="73" t="s">
        <v>722</v>
      </c>
      <c r="D129" s="60"/>
      <c r="E129" s="60"/>
      <c r="F129" s="60"/>
      <c r="G129" s="60"/>
      <c r="H129" s="67">
        <f>SUBTOTAL(9,H126:H128)</f>
        <v>106</v>
      </c>
      <c r="I129" s="68"/>
      <c r="J129" s="69">
        <f>SUBTOTAL(9,J126:J128)</f>
        <v>39.794968925717676</v>
      </c>
      <c r="K129" s="70"/>
      <c r="L129" s="71"/>
    </row>
    <row r="130" spans="1:12" s="59" customFormat="1" ht="14.25" outlineLevel="2">
      <c r="A130" s="60" t="s">
        <v>690</v>
      </c>
      <c r="B130" s="60" t="s">
        <v>691</v>
      </c>
      <c r="C130" s="60" t="s">
        <v>275</v>
      </c>
      <c r="D130" s="60" t="s">
        <v>276</v>
      </c>
      <c r="E130" s="60" t="s">
        <v>581</v>
      </c>
      <c r="F130" s="60" t="s">
        <v>582</v>
      </c>
      <c r="G130" s="60" t="s">
        <v>692</v>
      </c>
      <c r="H130" s="67">
        <v>1</v>
      </c>
      <c r="I130" s="68">
        <v>0.7077697389116074</v>
      </c>
      <c r="J130" s="69">
        <f>IF(ISERROR(H130/I130),0,(H130/I130))</f>
        <v>1.4128888888888889</v>
      </c>
      <c r="K130" s="70"/>
      <c r="L130" s="71"/>
    </row>
    <row r="131" spans="1:12" s="59" customFormat="1" ht="14.25" outlineLevel="2">
      <c r="A131" s="60" t="s">
        <v>690</v>
      </c>
      <c r="B131" s="60" t="s">
        <v>691</v>
      </c>
      <c r="C131" s="60" t="s">
        <v>275</v>
      </c>
      <c r="D131" s="60" t="s">
        <v>276</v>
      </c>
      <c r="E131" s="60" t="s">
        <v>603</v>
      </c>
      <c r="F131" s="60" t="s">
        <v>604</v>
      </c>
      <c r="G131" s="60" t="s">
        <v>692</v>
      </c>
      <c r="H131" s="67">
        <v>0</v>
      </c>
      <c r="I131" s="68">
        <v>0.42541565841854656</v>
      </c>
      <c r="J131" s="69">
        <f>IF(ISERROR(H131/I131),0,(H131/I131))</f>
        <v>0</v>
      </c>
      <c r="K131" s="70"/>
      <c r="L131" s="71"/>
    </row>
    <row r="132" spans="1:12" s="59" customFormat="1" ht="14.25" outlineLevel="2">
      <c r="A132" s="60" t="s">
        <v>690</v>
      </c>
      <c r="B132" s="60" t="s">
        <v>691</v>
      </c>
      <c r="C132" s="60" t="s">
        <v>275</v>
      </c>
      <c r="D132" s="60" t="s">
        <v>276</v>
      </c>
      <c r="E132" s="60" t="s">
        <v>613</v>
      </c>
      <c r="F132" s="60" t="s">
        <v>614</v>
      </c>
      <c r="G132" s="60" t="s">
        <v>692</v>
      </c>
      <c r="H132" s="67">
        <v>0</v>
      </c>
      <c r="I132" s="68">
        <v>0.7576783664371004</v>
      </c>
      <c r="J132" s="69">
        <f>IF(ISERROR(H132/I132),0,(H132/I132))</f>
        <v>0</v>
      </c>
      <c r="K132" s="70"/>
      <c r="L132" s="71"/>
    </row>
    <row r="133" spans="1:12" s="59" customFormat="1" ht="14.25" outlineLevel="2">
      <c r="A133" s="60" t="s">
        <v>690</v>
      </c>
      <c r="B133" s="60" t="s">
        <v>691</v>
      </c>
      <c r="C133" s="60" t="s">
        <v>275</v>
      </c>
      <c r="D133" s="60" t="s">
        <v>276</v>
      </c>
      <c r="E133" s="60" t="s">
        <v>605</v>
      </c>
      <c r="F133" s="60" t="s">
        <v>606</v>
      </c>
      <c r="G133" s="60" t="s">
        <v>692</v>
      </c>
      <c r="H133" s="67">
        <v>0</v>
      </c>
      <c r="I133" s="68">
        <v>0.5242532724838083</v>
      </c>
      <c r="J133" s="69">
        <f>IF(ISERROR(H133/I133),0,(H133/I133))</f>
        <v>0</v>
      </c>
      <c r="K133" s="70"/>
      <c r="L133" s="71"/>
    </row>
    <row r="134" spans="1:12" s="59" customFormat="1" ht="14.25" outlineLevel="2">
      <c r="A134" s="60" t="s">
        <v>690</v>
      </c>
      <c r="B134" s="60" t="s">
        <v>691</v>
      </c>
      <c r="C134" s="60" t="s">
        <v>275</v>
      </c>
      <c r="D134" s="60" t="s">
        <v>276</v>
      </c>
      <c r="E134" s="60" t="s">
        <v>601</v>
      </c>
      <c r="F134" s="60" t="s">
        <v>602</v>
      </c>
      <c r="G134" s="60" t="s">
        <v>692</v>
      </c>
      <c r="H134" s="67">
        <v>37</v>
      </c>
      <c r="I134" s="68">
        <v>1.7972224743578107</v>
      </c>
      <c r="J134" s="69">
        <f>IF(ISERROR(H134/I134),0,(H134/I134))</f>
        <v>20.587323232323232</v>
      </c>
      <c r="K134" s="70"/>
      <c r="L134" s="71"/>
    </row>
    <row r="135" spans="1:12" s="59" customFormat="1" ht="15" outlineLevel="1">
      <c r="A135" s="60"/>
      <c r="B135" s="60"/>
      <c r="C135" s="73" t="s">
        <v>723</v>
      </c>
      <c r="D135" s="60"/>
      <c r="E135" s="60"/>
      <c r="F135" s="60"/>
      <c r="G135" s="60"/>
      <c r="H135" s="67">
        <f>SUBTOTAL(9,H130:H134)</f>
        <v>38</v>
      </c>
      <c r="I135" s="68"/>
      <c r="J135" s="69">
        <f>SUBTOTAL(9,J130:J134)</f>
        <v>22.000212121212122</v>
      </c>
      <c r="K135" s="70"/>
      <c r="L135" s="71"/>
    </row>
    <row r="136" spans="1:12" s="59" customFormat="1" ht="14.25" outlineLevel="2">
      <c r="A136" s="60" t="s">
        <v>690</v>
      </c>
      <c r="B136" s="60" t="s">
        <v>691</v>
      </c>
      <c r="C136" s="60" t="s">
        <v>170</v>
      </c>
      <c r="D136" s="60" t="s">
        <v>171</v>
      </c>
      <c r="E136" s="60" t="s">
        <v>489</v>
      </c>
      <c r="F136" s="60" t="s">
        <v>490</v>
      </c>
      <c r="G136" s="60" t="s">
        <v>692</v>
      </c>
      <c r="H136" s="67">
        <v>2</v>
      </c>
      <c r="I136" s="68">
        <v>0.7301680773071487</v>
      </c>
      <c r="J136" s="69">
        <f>IF(ISERROR(H136/I136),0,(H136/I136))</f>
        <v>2.739095370172819</v>
      </c>
      <c r="K136" s="70"/>
      <c r="L136" s="71"/>
    </row>
    <row r="137" spans="1:12" s="59" customFormat="1" ht="14.25" outlineLevel="2">
      <c r="A137" s="60" t="s">
        <v>690</v>
      </c>
      <c r="B137" s="60" t="s">
        <v>691</v>
      </c>
      <c r="C137" s="60" t="s">
        <v>170</v>
      </c>
      <c r="D137" s="60" t="s">
        <v>171</v>
      </c>
      <c r="E137" s="60" t="s">
        <v>469</v>
      </c>
      <c r="F137" s="60" t="s">
        <v>470</v>
      </c>
      <c r="G137" s="60" t="s">
        <v>692</v>
      </c>
      <c r="H137" s="67">
        <v>0</v>
      </c>
      <c r="I137" s="68">
        <v>1.1619080983242833</v>
      </c>
      <c r="J137" s="69">
        <f>IF(ISERROR(H137/I137),0,(H137/I137))</f>
        <v>0</v>
      </c>
      <c r="K137" s="70"/>
      <c r="L137" s="71"/>
    </row>
    <row r="138" spans="1:12" s="59" customFormat="1" ht="14.25" outlineLevel="2">
      <c r="A138" s="60" t="s">
        <v>690</v>
      </c>
      <c r="B138" s="60" t="s">
        <v>691</v>
      </c>
      <c r="C138" s="60" t="s">
        <v>170</v>
      </c>
      <c r="D138" s="60" t="s">
        <v>171</v>
      </c>
      <c r="E138" s="60" t="s">
        <v>491</v>
      </c>
      <c r="F138" s="60" t="s">
        <v>492</v>
      </c>
      <c r="G138" s="60" t="s">
        <v>692</v>
      </c>
      <c r="H138" s="67">
        <v>1</v>
      </c>
      <c r="I138" s="68">
        <v>1.093167701863354</v>
      </c>
      <c r="J138" s="69">
        <f>IF(ISERROR(H138/I138),0,(H138/I138))</f>
        <v>0.9147727272727272</v>
      </c>
      <c r="K138" s="70"/>
      <c r="L138" s="71"/>
    </row>
    <row r="139" spans="1:12" s="59" customFormat="1" ht="14.25" outlineLevel="2">
      <c r="A139" s="60" t="s">
        <v>690</v>
      </c>
      <c r="B139" s="60" t="s">
        <v>691</v>
      </c>
      <c r="C139" s="60" t="s">
        <v>170</v>
      </c>
      <c r="D139" s="60" t="s">
        <v>171</v>
      </c>
      <c r="E139" s="60" t="s">
        <v>485</v>
      </c>
      <c r="F139" s="60" t="s">
        <v>486</v>
      </c>
      <c r="G139" s="60" t="s">
        <v>692</v>
      </c>
      <c r="H139" s="67">
        <v>4</v>
      </c>
      <c r="I139" s="68">
        <v>0.5014384699542122</v>
      </c>
      <c r="J139" s="69">
        <f>IF(ISERROR(H139/I139),0,(H139/I139))</f>
        <v>7.977050505050504</v>
      </c>
      <c r="K139" s="70"/>
      <c r="L139" s="71"/>
    </row>
    <row r="140" spans="1:12" s="59" customFormat="1" ht="15" outlineLevel="1">
      <c r="A140" s="60"/>
      <c r="B140" s="60"/>
      <c r="C140" s="73" t="s">
        <v>724</v>
      </c>
      <c r="D140" s="60"/>
      <c r="E140" s="60"/>
      <c r="F140" s="60"/>
      <c r="G140" s="60"/>
      <c r="H140" s="67">
        <f>SUBTOTAL(9,H136:H139)</f>
        <v>7</v>
      </c>
      <c r="I140" s="68"/>
      <c r="J140" s="69">
        <f>SUBTOTAL(9,J136:J139)</f>
        <v>11.630918602496049</v>
      </c>
      <c r="K140" s="70"/>
      <c r="L140" s="71"/>
    </row>
    <row r="141" spans="1:12" s="59" customFormat="1" ht="14.25" outlineLevel="2">
      <c r="A141" s="60" t="s">
        <v>690</v>
      </c>
      <c r="B141" s="60" t="s">
        <v>691</v>
      </c>
      <c r="C141" s="60" t="s">
        <v>129</v>
      </c>
      <c r="D141" s="60" t="s">
        <v>130</v>
      </c>
      <c r="E141" s="60" t="s">
        <v>443</v>
      </c>
      <c r="F141" s="60" t="s">
        <v>444</v>
      </c>
      <c r="G141" s="60" t="s">
        <v>692</v>
      </c>
      <c r="H141" s="67">
        <v>255</v>
      </c>
      <c r="I141" s="68">
        <v>1.5590608950843727</v>
      </c>
      <c r="J141" s="69">
        <f>IF(ISERROR(H141/I141),0,(H141/I141))</f>
        <v>163.56</v>
      </c>
      <c r="K141" s="70"/>
      <c r="L141" s="71"/>
    </row>
    <row r="142" spans="1:12" s="59" customFormat="1" ht="14.25" outlineLevel="2">
      <c r="A142" s="60" t="s">
        <v>690</v>
      </c>
      <c r="B142" s="60" t="s">
        <v>691</v>
      </c>
      <c r="C142" s="60" t="s">
        <v>129</v>
      </c>
      <c r="D142" s="60" t="s">
        <v>130</v>
      </c>
      <c r="E142" s="60" t="s">
        <v>451</v>
      </c>
      <c r="F142" s="60" t="s">
        <v>452</v>
      </c>
      <c r="G142" s="60" t="s">
        <v>692</v>
      </c>
      <c r="H142" s="67">
        <v>0</v>
      </c>
      <c r="I142" s="68">
        <v>0.7237949527637142</v>
      </c>
      <c r="J142" s="69">
        <f>IF(ISERROR(H142/I142),0,(H142/I142))</f>
        <v>0</v>
      </c>
      <c r="K142" s="70"/>
      <c r="L142" s="71"/>
    </row>
    <row r="143" spans="1:12" s="59" customFormat="1" ht="14.25" outlineLevel="2">
      <c r="A143" s="60" t="s">
        <v>690</v>
      </c>
      <c r="B143" s="60" t="s">
        <v>691</v>
      </c>
      <c r="C143" s="60" t="s">
        <v>129</v>
      </c>
      <c r="D143" s="60" t="s">
        <v>130</v>
      </c>
      <c r="E143" s="60" t="s">
        <v>129</v>
      </c>
      <c r="F143" s="60" t="s">
        <v>130</v>
      </c>
      <c r="G143" s="60" t="s">
        <v>692</v>
      </c>
      <c r="H143" s="67">
        <v>157</v>
      </c>
      <c r="I143" s="68">
        <v>0.8212400422305403</v>
      </c>
      <c r="J143" s="69">
        <f>IF(ISERROR(H143/I143),0,(H143/I143))</f>
        <v>191.17431192660553</v>
      </c>
      <c r="K143" s="70"/>
      <c r="L143" s="71"/>
    </row>
    <row r="144" spans="1:12" s="59" customFormat="1" ht="14.25" outlineLevel="2">
      <c r="A144" s="60" t="s">
        <v>690</v>
      </c>
      <c r="B144" s="60" t="s">
        <v>691</v>
      </c>
      <c r="C144" s="60" t="s">
        <v>129</v>
      </c>
      <c r="D144" s="60" t="s">
        <v>130</v>
      </c>
      <c r="E144" s="60" t="s">
        <v>439</v>
      </c>
      <c r="F144" s="60" t="s">
        <v>440</v>
      </c>
      <c r="G144" s="60" t="s">
        <v>692</v>
      </c>
      <c r="H144" s="67">
        <v>0</v>
      </c>
      <c r="I144" s="68">
        <v>1.048136645962733</v>
      </c>
      <c r="J144" s="69">
        <f>IF(ISERROR(H144/I144),0,(H144/I144))</f>
        <v>0</v>
      </c>
      <c r="K144" s="70"/>
      <c r="L144" s="71"/>
    </row>
    <row r="145" spans="1:12" s="59" customFormat="1" ht="14.25" outlineLevel="2">
      <c r="A145" s="60" t="s">
        <v>690</v>
      </c>
      <c r="B145" s="60" t="s">
        <v>691</v>
      </c>
      <c r="C145" s="60" t="s">
        <v>129</v>
      </c>
      <c r="D145" s="60" t="s">
        <v>130</v>
      </c>
      <c r="E145" s="60" t="s">
        <v>429</v>
      </c>
      <c r="F145" s="60" t="s">
        <v>430</v>
      </c>
      <c r="G145" s="60" t="s">
        <v>692</v>
      </c>
      <c r="H145" s="67">
        <v>0</v>
      </c>
      <c r="I145" s="68">
        <v>0.4040502981401442</v>
      </c>
      <c r="J145" s="69">
        <f>IF(ISERROR(H145/I145),0,(H145/I145))</f>
        <v>0</v>
      </c>
      <c r="K145" s="70"/>
      <c r="L145" s="71"/>
    </row>
    <row r="146" spans="1:12" s="59" customFormat="1" ht="15" outlineLevel="1">
      <c r="A146" s="60"/>
      <c r="B146" s="60"/>
      <c r="C146" s="73" t="s">
        <v>725</v>
      </c>
      <c r="D146" s="60"/>
      <c r="E146" s="60"/>
      <c r="F146" s="60"/>
      <c r="G146" s="60"/>
      <c r="H146" s="67">
        <f>SUBTOTAL(9,H141:H145)</f>
        <v>412</v>
      </c>
      <c r="I146" s="68"/>
      <c r="J146" s="69">
        <f>SUBTOTAL(9,J141:J145)</f>
        <v>354.7343119266055</v>
      </c>
      <c r="K146" s="70"/>
      <c r="L146" s="71"/>
    </row>
    <row r="147" spans="1:12" s="59" customFormat="1" ht="14.25" outlineLevel="2">
      <c r="A147" s="60" t="s">
        <v>690</v>
      </c>
      <c r="B147" s="60" t="s">
        <v>691</v>
      </c>
      <c r="C147" s="60" t="s">
        <v>131</v>
      </c>
      <c r="D147" s="60" t="s">
        <v>132</v>
      </c>
      <c r="E147" s="60" t="s">
        <v>447</v>
      </c>
      <c r="F147" s="60" t="s">
        <v>448</v>
      </c>
      <c r="G147" s="60" t="s">
        <v>692</v>
      </c>
      <c r="H147" s="67">
        <v>15</v>
      </c>
      <c r="I147" s="68">
        <v>0.23136990263183263</v>
      </c>
      <c r="J147" s="69">
        <f>IF(ISERROR(H147/I147),0,(H147/I147))</f>
        <v>64.83125</v>
      </c>
      <c r="K147" s="70"/>
      <c r="L147" s="71"/>
    </row>
    <row r="148" spans="1:12" s="59" customFormat="1" ht="15" outlineLevel="1">
      <c r="A148" s="60"/>
      <c r="B148" s="60"/>
      <c r="C148" s="73" t="s">
        <v>726</v>
      </c>
      <c r="D148" s="60"/>
      <c r="E148" s="60"/>
      <c r="F148" s="60"/>
      <c r="G148" s="60"/>
      <c r="H148" s="67">
        <f>SUBTOTAL(9,H147:H147)</f>
        <v>15</v>
      </c>
      <c r="I148" s="68"/>
      <c r="J148" s="69">
        <f>SUBTOTAL(9,J147:J147)</f>
        <v>64.83125</v>
      </c>
      <c r="K148" s="70"/>
      <c r="L148" s="71"/>
    </row>
    <row r="149" spans="1:12" s="59" customFormat="1" ht="14.25" outlineLevel="2">
      <c r="A149" s="60" t="s">
        <v>690</v>
      </c>
      <c r="B149" s="60" t="s">
        <v>691</v>
      </c>
      <c r="C149" s="60" t="s">
        <v>133</v>
      </c>
      <c r="D149" s="60" t="s">
        <v>134</v>
      </c>
      <c r="E149" s="60" t="s">
        <v>449</v>
      </c>
      <c r="F149" s="60" t="s">
        <v>450</v>
      </c>
      <c r="G149" s="60" t="s">
        <v>692</v>
      </c>
      <c r="H149" s="67">
        <v>107</v>
      </c>
      <c r="I149" s="68">
        <v>0.87252025039229</v>
      </c>
      <c r="J149" s="69">
        <f>IF(ISERROR(H149/I149),0,(H149/I149))</f>
        <v>122.63325688073395</v>
      </c>
      <c r="K149" s="70"/>
      <c r="L149" s="71"/>
    </row>
    <row r="150" spans="1:12" s="59" customFormat="1" ht="15" outlineLevel="1">
      <c r="A150" s="60"/>
      <c r="B150" s="60"/>
      <c r="C150" s="73" t="s">
        <v>727</v>
      </c>
      <c r="D150" s="60"/>
      <c r="E150" s="60"/>
      <c r="F150" s="60"/>
      <c r="G150" s="60"/>
      <c r="H150" s="67">
        <f>SUBTOTAL(9,H149:H149)</f>
        <v>107</v>
      </c>
      <c r="I150" s="68"/>
      <c r="J150" s="69">
        <f>SUBTOTAL(9,J149:J149)</f>
        <v>122.63325688073395</v>
      </c>
      <c r="K150" s="70"/>
      <c r="L150" s="71"/>
    </row>
    <row r="151" spans="1:12" s="59" customFormat="1" ht="14.25" outlineLevel="2">
      <c r="A151" s="60" t="s">
        <v>690</v>
      </c>
      <c r="B151" s="60" t="s">
        <v>691</v>
      </c>
      <c r="C151" s="60" t="s">
        <v>277</v>
      </c>
      <c r="D151" s="60" t="s">
        <v>278</v>
      </c>
      <c r="E151" s="60" t="s">
        <v>277</v>
      </c>
      <c r="F151" s="60" t="s">
        <v>278</v>
      </c>
      <c r="G151" s="60" t="s">
        <v>692</v>
      </c>
      <c r="H151" s="67">
        <v>185</v>
      </c>
      <c r="I151" s="68">
        <v>1.3260423568989246</v>
      </c>
      <c r="J151" s="69">
        <f aca="true" t="shared" si="4" ref="J151:J156">IF(ISERROR(H151/I151),0,(H151/I151))</f>
        <v>139.51288888888888</v>
      </c>
      <c r="K151" s="70"/>
      <c r="L151" s="71"/>
    </row>
    <row r="152" spans="1:12" s="59" customFormat="1" ht="14.25" outlineLevel="2">
      <c r="A152" s="60" t="s">
        <v>690</v>
      </c>
      <c r="B152" s="60" t="s">
        <v>691</v>
      </c>
      <c r="C152" s="60" t="s">
        <v>277</v>
      </c>
      <c r="D152" s="60" t="s">
        <v>278</v>
      </c>
      <c r="E152" s="60" t="s">
        <v>505</v>
      </c>
      <c r="F152" s="60" t="s">
        <v>506</v>
      </c>
      <c r="G152" s="60" t="s">
        <v>692</v>
      </c>
      <c r="H152" s="67">
        <v>0</v>
      </c>
      <c r="I152" s="68">
        <v>1.1065942244075346</v>
      </c>
      <c r="J152" s="69">
        <f t="shared" si="4"/>
        <v>0</v>
      </c>
      <c r="K152" s="70"/>
      <c r="L152" s="71"/>
    </row>
    <row r="153" spans="1:12" s="59" customFormat="1" ht="14.25" outlineLevel="2">
      <c r="A153" s="60" t="s">
        <v>690</v>
      </c>
      <c r="B153" s="60" t="s">
        <v>691</v>
      </c>
      <c r="C153" s="60" t="s">
        <v>277</v>
      </c>
      <c r="D153" s="60" t="s">
        <v>278</v>
      </c>
      <c r="E153" s="60" t="s">
        <v>613</v>
      </c>
      <c r="F153" s="60" t="s">
        <v>614</v>
      </c>
      <c r="G153" s="60" t="s">
        <v>692</v>
      </c>
      <c r="H153" s="67">
        <v>4</v>
      </c>
      <c r="I153" s="68">
        <v>0.7576783664371004</v>
      </c>
      <c r="J153" s="69">
        <f t="shared" si="4"/>
        <v>5.279284954128442</v>
      </c>
      <c r="K153" s="70"/>
      <c r="L153" s="71"/>
    </row>
    <row r="154" spans="1:12" s="59" customFormat="1" ht="14.25" outlineLevel="2">
      <c r="A154" s="60" t="s">
        <v>690</v>
      </c>
      <c r="B154" s="60" t="s">
        <v>691</v>
      </c>
      <c r="C154" s="60" t="s">
        <v>277</v>
      </c>
      <c r="D154" s="60" t="s">
        <v>278</v>
      </c>
      <c r="E154" s="60" t="s">
        <v>581</v>
      </c>
      <c r="F154" s="60" t="s">
        <v>582</v>
      </c>
      <c r="G154" s="60" t="s">
        <v>692</v>
      </c>
      <c r="H154" s="67">
        <v>4</v>
      </c>
      <c r="I154" s="68">
        <v>0.7077697389116074</v>
      </c>
      <c r="J154" s="69">
        <f t="shared" si="4"/>
        <v>5.651555555555555</v>
      </c>
      <c r="K154" s="70"/>
      <c r="L154" s="71"/>
    </row>
    <row r="155" spans="1:12" s="59" customFormat="1" ht="14.25" outlineLevel="2">
      <c r="A155" s="60" t="s">
        <v>690</v>
      </c>
      <c r="B155" s="60" t="s">
        <v>691</v>
      </c>
      <c r="C155" s="60" t="s">
        <v>277</v>
      </c>
      <c r="D155" s="60" t="s">
        <v>278</v>
      </c>
      <c r="E155" s="60" t="s">
        <v>577</v>
      </c>
      <c r="F155" s="60" t="s">
        <v>578</v>
      </c>
      <c r="G155" s="60" t="s">
        <v>692</v>
      </c>
      <c r="H155" s="67">
        <v>3</v>
      </c>
      <c r="I155" s="68">
        <v>0.39238654413022994</v>
      </c>
      <c r="J155" s="69">
        <f t="shared" si="4"/>
        <v>7.645522113022112</v>
      </c>
      <c r="K155" s="70"/>
      <c r="L155" s="71"/>
    </row>
    <row r="156" spans="1:12" s="59" customFormat="1" ht="14.25" outlineLevel="2">
      <c r="A156" s="60" t="s">
        <v>690</v>
      </c>
      <c r="B156" s="60" t="s">
        <v>691</v>
      </c>
      <c r="C156" s="60" t="s">
        <v>277</v>
      </c>
      <c r="D156" s="60" t="s">
        <v>278</v>
      </c>
      <c r="E156" s="60" t="s">
        <v>601</v>
      </c>
      <c r="F156" s="60" t="s">
        <v>602</v>
      </c>
      <c r="G156" s="60" t="s">
        <v>692</v>
      </c>
      <c r="H156" s="67">
        <v>12</v>
      </c>
      <c r="I156" s="68">
        <v>1.7972224743578107</v>
      </c>
      <c r="J156" s="69">
        <f t="shared" si="4"/>
        <v>6.676969696969697</v>
      </c>
      <c r="K156" s="70"/>
      <c r="L156" s="71"/>
    </row>
    <row r="157" spans="1:12" s="59" customFormat="1" ht="15" outlineLevel="1">
      <c r="A157" s="60"/>
      <c r="B157" s="60"/>
      <c r="C157" s="73" t="s">
        <v>728</v>
      </c>
      <c r="D157" s="60"/>
      <c r="E157" s="60"/>
      <c r="F157" s="60"/>
      <c r="G157" s="60"/>
      <c r="H157" s="67">
        <f>SUBTOTAL(9,H151:H156)</f>
        <v>208</v>
      </c>
      <c r="I157" s="68"/>
      <c r="J157" s="69">
        <f>SUBTOTAL(9,J151:J156)</f>
        <v>164.76622120856467</v>
      </c>
      <c r="K157" s="70"/>
      <c r="L157" s="71"/>
    </row>
    <row r="158" spans="1:12" s="59" customFormat="1" ht="14.25" outlineLevel="2">
      <c r="A158" s="60" t="s">
        <v>690</v>
      </c>
      <c r="B158" s="60" t="s">
        <v>691</v>
      </c>
      <c r="C158" s="60" t="s">
        <v>279</v>
      </c>
      <c r="D158" s="60" t="s">
        <v>280</v>
      </c>
      <c r="E158" s="60" t="s">
        <v>415</v>
      </c>
      <c r="F158" s="60" t="s">
        <v>416</v>
      </c>
      <c r="G158" s="60" t="s">
        <v>692</v>
      </c>
      <c r="H158" s="67">
        <v>10</v>
      </c>
      <c r="I158" s="68">
        <v>1.3680403503284329</v>
      </c>
      <c r="J158" s="69">
        <f>IF(ISERROR(H158/I158),0,(H158/I158))</f>
        <v>7.3097259138586415</v>
      </c>
      <c r="K158" s="70"/>
      <c r="L158" s="71"/>
    </row>
    <row r="159" spans="1:12" s="59" customFormat="1" ht="14.25" outlineLevel="2">
      <c r="A159" s="60" t="s">
        <v>690</v>
      </c>
      <c r="B159" s="60" t="s">
        <v>691</v>
      </c>
      <c r="C159" s="60" t="s">
        <v>279</v>
      </c>
      <c r="D159" s="60" t="s">
        <v>280</v>
      </c>
      <c r="E159" s="60" t="s">
        <v>613</v>
      </c>
      <c r="F159" s="60" t="s">
        <v>614</v>
      </c>
      <c r="G159" s="60" t="s">
        <v>692</v>
      </c>
      <c r="H159" s="67">
        <v>65</v>
      </c>
      <c r="I159" s="68">
        <v>0.7576783664371004</v>
      </c>
      <c r="J159" s="69">
        <f>IF(ISERROR(H159/I159),0,(H159/I159))</f>
        <v>85.78838050458717</v>
      </c>
      <c r="K159" s="70"/>
      <c r="L159" s="71"/>
    </row>
    <row r="160" spans="1:12" s="59" customFormat="1" ht="14.25" outlineLevel="2">
      <c r="A160" s="60" t="s">
        <v>690</v>
      </c>
      <c r="B160" s="60" t="s">
        <v>691</v>
      </c>
      <c r="C160" s="60" t="s">
        <v>279</v>
      </c>
      <c r="D160" s="60" t="s">
        <v>280</v>
      </c>
      <c r="E160" s="60" t="s">
        <v>601</v>
      </c>
      <c r="F160" s="60" t="s">
        <v>602</v>
      </c>
      <c r="G160" s="60" t="s">
        <v>692</v>
      </c>
      <c r="H160" s="67">
        <v>11</v>
      </c>
      <c r="I160" s="68">
        <v>1.7972224743578107</v>
      </c>
      <c r="J160" s="69">
        <f>IF(ISERROR(H160/I160),0,(H160/I160))</f>
        <v>6.120555555555556</v>
      </c>
      <c r="K160" s="70"/>
      <c r="L160" s="71"/>
    </row>
    <row r="161" spans="1:12" s="59" customFormat="1" ht="14.25" outlineLevel="2">
      <c r="A161" s="60" t="s">
        <v>690</v>
      </c>
      <c r="B161" s="60" t="s">
        <v>691</v>
      </c>
      <c r="C161" s="60" t="s">
        <v>279</v>
      </c>
      <c r="D161" s="60" t="s">
        <v>280</v>
      </c>
      <c r="E161" s="60" t="s">
        <v>577</v>
      </c>
      <c r="F161" s="60" t="s">
        <v>578</v>
      </c>
      <c r="G161" s="60" t="s">
        <v>692</v>
      </c>
      <c r="H161" s="67">
        <v>0</v>
      </c>
      <c r="I161" s="68">
        <v>0.39238654413022994</v>
      </c>
      <c r="J161" s="69">
        <f>IF(ISERROR(H161/I161),0,(H161/I161))</f>
        <v>0</v>
      </c>
      <c r="K161" s="70"/>
      <c r="L161" s="71"/>
    </row>
    <row r="162" spans="1:12" s="59" customFormat="1" ht="15" outlineLevel="1">
      <c r="A162" s="60"/>
      <c r="B162" s="60"/>
      <c r="C162" s="73" t="s">
        <v>729</v>
      </c>
      <c r="D162" s="60"/>
      <c r="E162" s="60"/>
      <c r="F162" s="60"/>
      <c r="G162" s="60"/>
      <c r="H162" s="67">
        <f>SUBTOTAL(9,H158:H161)</f>
        <v>86</v>
      </c>
      <c r="I162" s="68"/>
      <c r="J162" s="69">
        <f>SUBTOTAL(9,J158:J161)</f>
        <v>99.21866197400136</v>
      </c>
      <c r="K162" s="70"/>
      <c r="L162" s="71"/>
    </row>
    <row r="163" spans="1:12" s="59" customFormat="1" ht="14.25" outlineLevel="2">
      <c r="A163" s="60" t="s">
        <v>690</v>
      </c>
      <c r="B163" s="60" t="s">
        <v>691</v>
      </c>
      <c r="C163" s="60" t="s">
        <v>135</v>
      </c>
      <c r="D163" s="60" t="s">
        <v>136</v>
      </c>
      <c r="E163" s="60" t="s">
        <v>431</v>
      </c>
      <c r="F163" s="60" t="s">
        <v>432</v>
      </c>
      <c r="G163" s="60" t="s">
        <v>692</v>
      </c>
      <c r="H163" s="67">
        <v>0</v>
      </c>
      <c r="I163" s="68">
        <v>0.39214635639926515</v>
      </c>
      <c r="J163" s="69">
        <f>IF(ISERROR(H163/I163),0,(H163/I163))</f>
        <v>0</v>
      </c>
      <c r="K163" s="70"/>
      <c r="L163" s="71"/>
    </row>
    <row r="164" spans="1:12" s="59" customFormat="1" ht="14.25" outlineLevel="2">
      <c r="A164" s="60" t="s">
        <v>690</v>
      </c>
      <c r="B164" s="60" t="s">
        <v>691</v>
      </c>
      <c r="C164" s="60" t="s">
        <v>135</v>
      </c>
      <c r="D164" s="60" t="s">
        <v>136</v>
      </c>
      <c r="E164" s="60" t="s">
        <v>429</v>
      </c>
      <c r="F164" s="60" t="s">
        <v>430</v>
      </c>
      <c r="G164" s="60" t="s">
        <v>692</v>
      </c>
      <c r="H164" s="67">
        <v>0</v>
      </c>
      <c r="I164" s="68">
        <v>0.4040502981401442</v>
      </c>
      <c r="J164" s="69">
        <f>IF(ISERROR(H164/I164),0,(H164/I164))</f>
        <v>0</v>
      </c>
      <c r="K164" s="70"/>
      <c r="L164" s="71"/>
    </row>
    <row r="165" spans="1:12" s="59" customFormat="1" ht="14.25" outlineLevel="2">
      <c r="A165" s="60" t="s">
        <v>690</v>
      </c>
      <c r="B165" s="60" t="s">
        <v>691</v>
      </c>
      <c r="C165" s="60" t="s">
        <v>135</v>
      </c>
      <c r="D165" s="60" t="s">
        <v>136</v>
      </c>
      <c r="E165" s="60" t="s">
        <v>451</v>
      </c>
      <c r="F165" s="60" t="s">
        <v>452</v>
      </c>
      <c r="G165" s="60" t="s">
        <v>692</v>
      </c>
      <c r="H165" s="67">
        <v>10</v>
      </c>
      <c r="I165" s="68">
        <v>0.7237949527637142</v>
      </c>
      <c r="J165" s="69">
        <f>IF(ISERROR(H165/I165),0,(H165/I165))</f>
        <v>13.816067605633803</v>
      </c>
      <c r="K165" s="70"/>
      <c r="L165" s="71"/>
    </row>
    <row r="166" spans="1:12" s="59" customFormat="1" ht="15" outlineLevel="1">
      <c r="A166" s="60"/>
      <c r="B166" s="60"/>
      <c r="C166" s="73" t="s">
        <v>730</v>
      </c>
      <c r="D166" s="60"/>
      <c r="E166" s="60"/>
      <c r="F166" s="60"/>
      <c r="G166" s="60"/>
      <c r="H166" s="67">
        <f>SUBTOTAL(9,H163:H165)</f>
        <v>10</v>
      </c>
      <c r="I166" s="68"/>
      <c r="J166" s="69">
        <f>SUBTOTAL(9,J163:J165)</f>
        <v>13.816067605633803</v>
      </c>
      <c r="K166" s="70"/>
      <c r="L166" s="71"/>
    </row>
    <row r="167" spans="1:12" s="59" customFormat="1" ht="14.25" outlineLevel="2">
      <c r="A167" s="60" t="s">
        <v>690</v>
      </c>
      <c r="B167" s="60" t="s">
        <v>691</v>
      </c>
      <c r="C167" s="60" t="s">
        <v>137</v>
      </c>
      <c r="D167" s="60" t="s">
        <v>138</v>
      </c>
      <c r="E167" s="60" t="s">
        <v>439</v>
      </c>
      <c r="F167" s="60" t="s">
        <v>440</v>
      </c>
      <c r="G167" s="60" t="s">
        <v>692</v>
      </c>
      <c r="H167" s="67">
        <v>30</v>
      </c>
      <c r="I167" s="68">
        <v>1.048136645962733</v>
      </c>
      <c r="J167" s="69">
        <f>IF(ISERROR(H167/I167),0,(H167/I167))</f>
        <v>28.62222222222222</v>
      </c>
      <c r="K167" s="70"/>
      <c r="L167" s="71"/>
    </row>
    <row r="168" spans="1:12" s="59" customFormat="1" ht="14.25" outlineLevel="2">
      <c r="A168" s="60" t="s">
        <v>690</v>
      </c>
      <c r="B168" s="60" t="s">
        <v>691</v>
      </c>
      <c r="C168" s="60" t="s">
        <v>137</v>
      </c>
      <c r="D168" s="60" t="s">
        <v>138</v>
      </c>
      <c r="E168" s="60" t="s">
        <v>451</v>
      </c>
      <c r="F168" s="60" t="s">
        <v>452</v>
      </c>
      <c r="G168" s="60" t="s">
        <v>692</v>
      </c>
      <c r="H168" s="67">
        <v>0</v>
      </c>
      <c r="I168" s="68">
        <v>0.7237949527637142</v>
      </c>
      <c r="J168" s="69">
        <f>IF(ISERROR(H168/I168),0,(H168/I168))</f>
        <v>0</v>
      </c>
      <c r="K168" s="70"/>
      <c r="L168" s="71"/>
    </row>
    <row r="169" spans="1:12" s="59" customFormat="1" ht="14.25" outlineLevel="2">
      <c r="A169" s="60" t="s">
        <v>690</v>
      </c>
      <c r="B169" s="60" t="s">
        <v>691</v>
      </c>
      <c r="C169" s="60" t="s">
        <v>137</v>
      </c>
      <c r="D169" s="60" t="s">
        <v>138</v>
      </c>
      <c r="E169" s="60" t="s">
        <v>455</v>
      </c>
      <c r="F169" s="60" t="s">
        <v>456</v>
      </c>
      <c r="G169" s="60" t="s">
        <v>692</v>
      </c>
      <c r="H169" s="67">
        <v>9</v>
      </c>
      <c r="I169" s="68">
        <v>0.9971509971509971</v>
      </c>
      <c r="J169" s="69">
        <f>IF(ISERROR(H169/I169),0,(H169/I169))</f>
        <v>9.025714285714287</v>
      </c>
      <c r="K169" s="70"/>
      <c r="L169" s="71"/>
    </row>
    <row r="170" spans="1:12" s="59" customFormat="1" ht="14.25" outlineLevel="2">
      <c r="A170" s="60" t="s">
        <v>690</v>
      </c>
      <c r="B170" s="60" t="s">
        <v>691</v>
      </c>
      <c r="C170" s="60" t="s">
        <v>137</v>
      </c>
      <c r="D170" s="60" t="s">
        <v>138</v>
      </c>
      <c r="E170" s="60" t="s">
        <v>453</v>
      </c>
      <c r="F170" s="60" t="s">
        <v>454</v>
      </c>
      <c r="G170" s="60" t="s">
        <v>692</v>
      </c>
      <c r="H170" s="67">
        <v>32</v>
      </c>
      <c r="I170" s="68">
        <v>1.0176194187925787</v>
      </c>
      <c r="J170" s="69">
        <f>IF(ISERROR(H170/I170),0,(H170/I170))</f>
        <v>31.445940799723044</v>
      </c>
      <c r="K170" s="70"/>
      <c r="L170" s="71"/>
    </row>
    <row r="171" spans="1:12" s="59" customFormat="1" ht="15" outlineLevel="1">
      <c r="A171" s="60"/>
      <c r="B171" s="60"/>
      <c r="C171" s="73" t="s">
        <v>731</v>
      </c>
      <c r="D171" s="60"/>
      <c r="E171" s="60"/>
      <c r="F171" s="60"/>
      <c r="G171" s="60"/>
      <c r="H171" s="67">
        <f>SUBTOTAL(9,H167:H170)</f>
        <v>71</v>
      </c>
      <c r="I171" s="68"/>
      <c r="J171" s="69">
        <f>SUBTOTAL(9,J167:J170)</f>
        <v>69.09387730765955</v>
      </c>
      <c r="K171" s="70"/>
      <c r="L171" s="71"/>
    </row>
    <row r="172" spans="1:12" s="59" customFormat="1" ht="14.25" outlineLevel="2">
      <c r="A172" s="60" t="s">
        <v>690</v>
      </c>
      <c r="B172" s="60" t="s">
        <v>691</v>
      </c>
      <c r="C172" s="60" t="s">
        <v>139</v>
      </c>
      <c r="D172" s="60" t="s">
        <v>140</v>
      </c>
      <c r="E172" s="60" t="s">
        <v>139</v>
      </c>
      <c r="F172" s="60" t="s">
        <v>140</v>
      </c>
      <c r="G172" s="60" t="s">
        <v>692</v>
      </c>
      <c r="H172" s="67">
        <v>239</v>
      </c>
      <c r="I172" s="68">
        <v>0.9085751716554957</v>
      </c>
      <c r="J172" s="69">
        <f>IF(ISERROR(H172/I172),0,(H172/I172))</f>
        <v>263.0492307692308</v>
      </c>
      <c r="K172" s="70"/>
      <c r="L172" s="71"/>
    </row>
    <row r="173" spans="1:12" s="59" customFormat="1" ht="14.25" outlineLevel="2">
      <c r="A173" s="60" t="s">
        <v>690</v>
      </c>
      <c r="B173" s="60" t="s">
        <v>691</v>
      </c>
      <c r="C173" s="60" t="s">
        <v>139</v>
      </c>
      <c r="D173" s="60" t="s">
        <v>140</v>
      </c>
      <c r="E173" s="60" t="s">
        <v>431</v>
      </c>
      <c r="F173" s="60" t="s">
        <v>432</v>
      </c>
      <c r="G173" s="60" t="s">
        <v>692</v>
      </c>
      <c r="H173" s="67">
        <v>1</v>
      </c>
      <c r="I173" s="68">
        <v>0.39214635639926515</v>
      </c>
      <c r="J173" s="69">
        <f>IF(ISERROR(H173/I173),0,(H173/I173))</f>
        <v>2.5500683193441342</v>
      </c>
      <c r="K173" s="70"/>
      <c r="L173" s="71"/>
    </row>
    <row r="174" spans="1:12" s="59" customFormat="1" ht="14.25" outlineLevel="2">
      <c r="A174" s="60" t="s">
        <v>690</v>
      </c>
      <c r="B174" s="60" t="s">
        <v>691</v>
      </c>
      <c r="C174" s="60" t="s">
        <v>139</v>
      </c>
      <c r="D174" s="60" t="s">
        <v>140</v>
      </c>
      <c r="E174" s="60" t="s">
        <v>433</v>
      </c>
      <c r="F174" s="60" t="s">
        <v>434</v>
      </c>
      <c r="G174" s="60" t="s">
        <v>692</v>
      </c>
      <c r="H174" s="67">
        <v>4</v>
      </c>
      <c r="I174" s="68">
        <v>0.6954329135035658</v>
      </c>
      <c r="J174" s="69">
        <f>IF(ISERROR(H174/I174),0,(H174/I174))</f>
        <v>5.75181289572296</v>
      </c>
      <c r="K174" s="70"/>
      <c r="L174" s="71"/>
    </row>
    <row r="175" spans="1:12" s="59" customFormat="1" ht="15" outlineLevel="1">
      <c r="A175" s="60"/>
      <c r="B175" s="60"/>
      <c r="C175" s="73" t="s">
        <v>732</v>
      </c>
      <c r="D175" s="60"/>
      <c r="E175" s="60"/>
      <c r="F175" s="60"/>
      <c r="G175" s="60"/>
      <c r="H175" s="67">
        <f>SUBTOTAL(9,H172:H174)</f>
        <v>244</v>
      </c>
      <c r="I175" s="68"/>
      <c r="J175" s="69">
        <f>SUBTOTAL(9,J172:J174)</f>
        <v>271.35111198429786</v>
      </c>
      <c r="K175" s="70"/>
      <c r="L175" s="71"/>
    </row>
    <row r="176" spans="1:12" s="59" customFormat="1" ht="14.25" outlineLevel="2">
      <c r="A176" s="60" t="s">
        <v>690</v>
      </c>
      <c r="B176" s="60" t="s">
        <v>691</v>
      </c>
      <c r="C176" s="60" t="s">
        <v>172</v>
      </c>
      <c r="D176" s="60" t="s">
        <v>173</v>
      </c>
      <c r="E176" s="60" t="s">
        <v>493</v>
      </c>
      <c r="F176" s="60" t="s">
        <v>494</v>
      </c>
      <c r="G176" s="60" t="s">
        <v>692</v>
      </c>
      <c r="H176" s="67">
        <v>1</v>
      </c>
      <c r="I176" s="68">
        <v>0.8943651583877272</v>
      </c>
      <c r="J176" s="69">
        <f>IF(ISERROR(H176/I176),0,(H176/I176))</f>
        <v>1.11811153489331</v>
      </c>
      <c r="K176" s="70"/>
      <c r="L176" s="71"/>
    </row>
    <row r="177" spans="1:12" s="59" customFormat="1" ht="14.25" outlineLevel="2">
      <c r="A177" s="60" t="s">
        <v>690</v>
      </c>
      <c r="B177" s="60" t="s">
        <v>691</v>
      </c>
      <c r="C177" s="60" t="s">
        <v>172</v>
      </c>
      <c r="D177" s="60" t="s">
        <v>173</v>
      </c>
      <c r="E177" s="60" t="s">
        <v>495</v>
      </c>
      <c r="F177" s="60" t="s">
        <v>496</v>
      </c>
      <c r="G177" s="60" t="s">
        <v>692</v>
      </c>
      <c r="H177" s="67">
        <v>59</v>
      </c>
      <c r="I177" s="68">
        <v>0.4378163713552318</v>
      </c>
      <c r="J177" s="69">
        <f>IF(ISERROR(H177/I177),0,(H177/I177))</f>
        <v>134.75969347004857</v>
      </c>
      <c r="K177" s="70"/>
      <c r="L177" s="71"/>
    </row>
    <row r="178" spans="1:12" s="59" customFormat="1" ht="15" outlineLevel="1">
      <c r="A178" s="60"/>
      <c r="B178" s="60"/>
      <c r="C178" s="73" t="s">
        <v>733</v>
      </c>
      <c r="D178" s="60"/>
      <c r="E178" s="60"/>
      <c r="F178" s="60"/>
      <c r="G178" s="60"/>
      <c r="H178" s="67">
        <f>SUBTOTAL(9,H176:H177)</f>
        <v>60</v>
      </c>
      <c r="I178" s="68"/>
      <c r="J178" s="69">
        <f>SUBTOTAL(9,J176:J177)</f>
        <v>135.87780500494188</v>
      </c>
      <c r="K178" s="70"/>
      <c r="L178" s="71"/>
    </row>
    <row r="179" spans="1:12" s="59" customFormat="1" ht="14.25" outlineLevel="2">
      <c r="A179" s="60" t="s">
        <v>690</v>
      </c>
      <c r="B179" s="60" t="s">
        <v>691</v>
      </c>
      <c r="C179" s="60" t="s">
        <v>108</v>
      </c>
      <c r="D179" s="60" t="s">
        <v>109</v>
      </c>
      <c r="E179" s="60" t="s">
        <v>405</v>
      </c>
      <c r="F179" s="60" t="s">
        <v>406</v>
      </c>
      <c r="G179" s="60" t="s">
        <v>692</v>
      </c>
      <c r="H179" s="67">
        <v>0</v>
      </c>
      <c r="I179" s="68">
        <v>2.0255063765941483</v>
      </c>
      <c r="J179" s="69">
        <f>IF(ISERROR(H179/I179),0,(H179/I179))</f>
        <v>0</v>
      </c>
      <c r="K179" s="70"/>
      <c r="L179" s="71"/>
    </row>
    <row r="180" spans="1:12" s="59" customFormat="1" ht="14.25" outlineLevel="2">
      <c r="A180" s="60" t="s">
        <v>690</v>
      </c>
      <c r="B180" s="60" t="s">
        <v>691</v>
      </c>
      <c r="C180" s="60" t="s">
        <v>108</v>
      </c>
      <c r="D180" s="60" t="s">
        <v>109</v>
      </c>
      <c r="E180" s="60" t="s">
        <v>411</v>
      </c>
      <c r="F180" s="60" t="s">
        <v>412</v>
      </c>
      <c r="G180" s="60" t="s">
        <v>692</v>
      </c>
      <c r="H180" s="67">
        <v>63</v>
      </c>
      <c r="I180" s="68">
        <v>1.2050153064206706</v>
      </c>
      <c r="J180" s="69">
        <f>IF(ISERROR(H180/I180),0,(H180/I180))</f>
        <v>52.28149357466063</v>
      </c>
      <c r="K180" s="70"/>
      <c r="L180" s="71"/>
    </row>
    <row r="181" spans="1:12" s="59" customFormat="1" ht="14.25" outlineLevel="2">
      <c r="A181" s="60" t="s">
        <v>690</v>
      </c>
      <c r="B181" s="60" t="s">
        <v>691</v>
      </c>
      <c r="C181" s="60" t="s">
        <v>108</v>
      </c>
      <c r="D181" s="60" t="s">
        <v>109</v>
      </c>
      <c r="E181" s="60" t="s">
        <v>409</v>
      </c>
      <c r="F181" s="60" t="s">
        <v>709</v>
      </c>
      <c r="G181" s="60" t="s">
        <v>692</v>
      </c>
      <c r="H181" s="67">
        <v>0</v>
      </c>
      <c r="I181" s="68">
        <v>1.261058388290172</v>
      </c>
      <c r="J181" s="69">
        <f>IF(ISERROR(H181/I181),0,(H181/I181))</f>
        <v>0</v>
      </c>
      <c r="K181" s="70"/>
      <c r="L181" s="71"/>
    </row>
    <row r="182" spans="1:12" s="59" customFormat="1" ht="15" outlineLevel="1">
      <c r="A182" s="60"/>
      <c r="B182" s="60"/>
      <c r="C182" s="73" t="s">
        <v>734</v>
      </c>
      <c r="D182" s="60"/>
      <c r="E182" s="60"/>
      <c r="F182" s="60"/>
      <c r="G182" s="60"/>
      <c r="H182" s="67">
        <f>SUBTOTAL(9,H179:H181)</f>
        <v>63</v>
      </c>
      <c r="I182" s="68"/>
      <c r="J182" s="69">
        <f>SUBTOTAL(9,J179:J181)</f>
        <v>52.28149357466063</v>
      </c>
      <c r="K182" s="70"/>
      <c r="L182" s="71"/>
    </row>
    <row r="183" spans="1:12" s="59" customFormat="1" ht="14.25" outlineLevel="2">
      <c r="A183" s="60" t="s">
        <v>690</v>
      </c>
      <c r="B183" s="60" t="s">
        <v>691</v>
      </c>
      <c r="C183" s="60" t="s">
        <v>174</v>
      </c>
      <c r="D183" s="60" t="s">
        <v>175</v>
      </c>
      <c r="E183" s="60" t="s">
        <v>485</v>
      </c>
      <c r="F183" s="60" t="s">
        <v>486</v>
      </c>
      <c r="G183" s="60" t="s">
        <v>692</v>
      </c>
      <c r="H183" s="67">
        <v>2</v>
      </c>
      <c r="I183" s="68">
        <v>0.5014384699542122</v>
      </c>
      <c r="J183" s="69">
        <f>IF(ISERROR(H183/I183),0,(H183/I183))</f>
        <v>3.988525252525252</v>
      </c>
      <c r="K183" s="70"/>
      <c r="L183" s="71"/>
    </row>
    <row r="184" spans="1:12" s="59" customFormat="1" ht="14.25" outlineLevel="2">
      <c r="A184" s="60" t="s">
        <v>690</v>
      </c>
      <c r="B184" s="60" t="s">
        <v>691</v>
      </c>
      <c r="C184" s="60" t="s">
        <v>174</v>
      </c>
      <c r="D184" s="60" t="s">
        <v>175</v>
      </c>
      <c r="E184" s="60" t="s">
        <v>469</v>
      </c>
      <c r="F184" s="60" t="s">
        <v>470</v>
      </c>
      <c r="G184" s="60" t="s">
        <v>692</v>
      </c>
      <c r="H184" s="67">
        <v>0</v>
      </c>
      <c r="I184" s="68">
        <v>1.1619080983242833</v>
      </c>
      <c r="J184" s="69">
        <f>IF(ISERROR(H184/I184),0,(H184/I184))</f>
        <v>0</v>
      </c>
      <c r="K184" s="70"/>
      <c r="L184" s="71"/>
    </row>
    <row r="185" spans="1:12" s="59" customFormat="1" ht="14.25" outlineLevel="2">
      <c r="A185" s="60" t="s">
        <v>690</v>
      </c>
      <c r="B185" s="60" t="s">
        <v>691</v>
      </c>
      <c r="C185" s="60" t="s">
        <v>174</v>
      </c>
      <c r="D185" s="60" t="s">
        <v>175</v>
      </c>
      <c r="E185" s="60" t="s">
        <v>174</v>
      </c>
      <c r="F185" s="60" t="s">
        <v>175</v>
      </c>
      <c r="G185" s="60" t="s">
        <v>692</v>
      </c>
      <c r="H185" s="67">
        <v>81</v>
      </c>
      <c r="I185" s="68">
        <v>1.0657894736842106</v>
      </c>
      <c r="J185" s="69">
        <f>IF(ISERROR(H185/I185),0,(H185/I185))</f>
        <v>76</v>
      </c>
      <c r="K185" s="70"/>
      <c r="L185" s="71"/>
    </row>
    <row r="186" spans="1:12" s="59" customFormat="1" ht="14.25" outlineLevel="2">
      <c r="A186" s="60" t="s">
        <v>690</v>
      </c>
      <c r="B186" s="60" t="s">
        <v>691</v>
      </c>
      <c r="C186" s="60" t="s">
        <v>174</v>
      </c>
      <c r="D186" s="60" t="s">
        <v>175</v>
      </c>
      <c r="E186" s="60" t="s">
        <v>491</v>
      </c>
      <c r="F186" s="60" t="s">
        <v>492</v>
      </c>
      <c r="G186" s="60" t="s">
        <v>692</v>
      </c>
      <c r="H186" s="67">
        <v>1</v>
      </c>
      <c r="I186" s="68">
        <v>1.093167701863354</v>
      </c>
      <c r="J186" s="69">
        <f>IF(ISERROR(H186/I186),0,(H186/I186))</f>
        <v>0.9147727272727272</v>
      </c>
      <c r="K186" s="70"/>
      <c r="L186" s="71"/>
    </row>
    <row r="187" spans="1:12" s="59" customFormat="1" ht="14.25" outlineLevel="2">
      <c r="A187" s="60" t="s">
        <v>690</v>
      </c>
      <c r="B187" s="60" t="s">
        <v>691</v>
      </c>
      <c r="C187" s="60" t="s">
        <v>174</v>
      </c>
      <c r="D187" s="60" t="s">
        <v>175</v>
      </c>
      <c r="E187" s="60" t="s">
        <v>489</v>
      </c>
      <c r="F187" s="60" t="s">
        <v>490</v>
      </c>
      <c r="G187" s="60" t="s">
        <v>692</v>
      </c>
      <c r="H187" s="67">
        <v>78</v>
      </c>
      <c r="I187" s="68">
        <v>0.7301680773071487</v>
      </c>
      <c r="J187" s="69">
        <f>IF(ISERROR(H187/I187),0,(H187/I187))</f>
        <v>106.82471943673994</v>
      </c>
      <c r="K187" s="70"/>
      <c r="L187" s="71"/>
    </row>
    <row r="188" spans="1:12" s="59" customFormat="1" ht="15" outlineLevel="1">
      <c r="A188" s="60"/>
      <c r="B188" s="60"/>
      <c r="C188" s="73" t="s">
        <v>735</v>
      </c>
      <c r="D188" s="60"/>
      <c r="E188" s="60"/>
      <c r="F188" s="60"/>
      <c r="G188" s="60"/>
      <c r="H188" s="67">
        <f>SUBTOTAL(9,H183:H187)</f>
        <v>162</v>
      </c>
      <c r="I188" s="68"/>
      <c r="J188" s="69">
        <f>SUBTOTAL(9,J183:J187)</f>
        <v>187.7280174165379</v>
      </c>
      <c r="K188" s="70"/>
      <c r="L188" s="71"/>
    </row>
    <row r="189" spans="1:12" s="59" customFormat="1" ht="14.25" outlineLevel="2">
      <c r="A189" s="60" t="s">
        <v>690</v>
      </c>
      <c r="B189" s="60" t="s">
        <v>691</v>
      </c>
      <c r="C189" s="60" t="s">
        <v>141</v>
      </c>
      <c r="D189" s="60" t="s">
        <v>142</v>
      </c>
      <c r="E189" s="60" t="s">
        <v>141</v>
      </c>
      <c r="F189" s="60" t="s">
        <v>142</v>
      </c>
      <c r="G189" s="60" t="s">
        <v>692</v>
      </c>
      <c r="H189" s="67">
        <v>158</v>
      </c>
      <c r="I189" s="68" t="s">
        <v>392</v>
      </c>
      <c r="J189" s="69">
        <f>IF(ISERROR(H189/I189),0,(H189/I189))</f>
        <v>0</v>
      </c>
      <c r="K189" s="70"/>
      <c r="L189" s="71"/>
    </row>
    <row r="190" spans="1:12" s="59" customFormat="1" ht="14.25" outlineLevel="2">
      <c r="A190" s="60" t="s">
        <v>690</v>
      </c>
      <c r="B190" s="60" t="s">
        <v>691</v>
      </c>
      <c r="C190" s="60" t="s">
        <v>141</v>
      </c>
      <c r="D190" s="60" t="s">
        <v>142</v>
      </c>
      <c r="E190" s="60" t="s">
        <v>433</v>
      </c>
      <c r="F190" s="60" t="s">
        <v>434</v>
      </c>
      <c r="G190" s="60" t="s">
        <v>692</v>
      </c>
      <c r="H190" s="67">
        <v>12</v>
      </c>
      <c r="I190" s="68">
        <v>0.6954329135035658</v>
      </c>
      <c r="J190" s="69">
        <f>IF(ISERROR(H190/I190),0,(H190/I190))</f>
        <v>17.25543868716888</v>
      </c>
      <c r="K190" s="70"/>
      <c r="L190" s="71"/>
    </row>
    <row r="191" spans="1:12" s="59" customFormat="1" ht="14.25" outlineLevel="2">
      <c r="A191" s="60" t="s">
        <v>690</v>
      </c>
      <c r="B191" s="60" t="s">
        <v>691</v>
      </c>
      <c r="C191" s="60" t="s">
        <v>141</v>
      </c>
      <c r="D191" s="60" t="s">
        <v>142</v>
      </c>
      <c r="E191" s="60" t="s">
        <v>431</v>
      </c>
      <c r="F191" s="60" t="s">
        <v>432</v>
      </c>
      <c r="G191" s="60" t="s">
        <v>692</v>
      </c>
      <c r="H191" s="67">
        <v>1</v>
      </c>
      <c r="I191" s="68">
        <v>0.39214635639926515</v>
      </c>
      <c r="J191" s="69">
        <f>IF(ISERROR(H191/I191),0,(H191/I191))</f>
        <v>2.5500683193441342</v>
      </c>
      <c r="K191" s="70"/>
      <c r="L191" s="71"/>
    </row>
    <row r="192" spans="1:12" s="59" customFormat="1" ht="15" outlineLevel="1">
      <c r="A192" s="60"/>
      <c r="B192" s="60"/>
      <c r="C192" s="73" t="s">
        <v>736</v>
      </c>
      <c r="D192" s="60"/>
      <c r="E192" s="60"/>
      <c r="F192" s="60"/>
      <c r="G192" s="60"/>
      <c r="H192" s="67">
        <f>SUBTOTAL(9,H189:H191)</f>
        <v>171</v>
      </c>
      <c r="I192" s="68"/>
      <c r="J192" s="69">
        <f>SUBTOTAL(9,J189:J191)</f>
        <v>19.805507006513015</v>
      </c>
      <c r="K192" s="70"/>
      <c r="L192" s="71"/>
    </row>
    <row r="193" spans="1:12" s="59" customFormat="1" ht="14.25" outlineLevel="2">
      <c r="A193" s="60" t="s">
        <v>690</v>
      </c>
      <c r="B193" s="60" t="s">
        <v>691</v>
      </c>
      <c r="C193" s="60" t="s">
        <v>344</v>
      </c>
      <c r="D193" s="60" t="s">
        <v>345</v>
      </c>
      <c r="E193" s="60" t="s">
        <v>641</v>
      </c>
      <c r="F193" s="60" t="s">
        <v>642</v>
      </c>
      <c r="G193" s="60" t="s">
        <v>692</v>
      </c>
      <c r="H193" s="67">
        <v>67</v>
      </c>
      <c r="I193" s="68">
        <v>0.2719835987078587</v>
      </c>
      <c r="J193" s="69">
        <f>IF(ISERROR(H193/I193),0,(H193/I193))</f>
        <v>246.33838333746593</v>
      </c>
      <c r="K193" s="70"/>
      <c r="L193" s="71"/>
    </row>
    <row r="194" spans="1:12" s="59" customFormat="1" ht="14.25" outlineLevel="2">
      <c r="A194" s="60" t="s">
        <v>690</v>
      </c>
      <c r="B194" s="60" t="s">
        <v>691</v>
      </c>
      <c r="C194" s="60" t="s">
        <v>344</v>
      </c>
      <c r="D194" s="60" t="s">
        <v>345</v>
      </c>
      <c r="E194" s="60" t="s">
        <v>555</v>
      </c>
      <c r="F194" s="60" t="s">
        <v>556</v>
      </c>
      <c r="G194" s="60" t="s">
        <v>692</v>
      </c>
      <c r="H194" s="67">
        <v>0</v>
      </c>
      <c r="I194" s="68">
        <v>0.8547244363189634</v>
      </c>
      <c r="J194" s="69">
        <f>IF(ISERROR(H194/I194),0,(H194/I194))</f>
        <v>0</v>
      </c>
      <c r="K194" s="70"/>
      <c r="L194" s="71"/>
    </row>
    <row r="195" spans="1:12" s="59" customFormat="1" ht="15" outlineLevel="1">
      <c r="A195" s="60"/>
      <c r="B195" s="60"/>
      <c r="C195" s="73" t="s">
        <v>737</v>
      </c>
      <c r="D195" s="60"/>
      <c r="E195" s="60"/>
      <c r="F195" s="60"/>
      <c r="G195" s="60"/>
      <c r="H195" s="67">
        <f>SUBTOTAL(9,H193:H194)</f>
        <v>67</v>
      </c>
      <c r="I195" s="68"/>
      <c r="J195" s="69">
        <f>SUBTOTAL(9,J193:J194)</f>
        <v>246.33838333746593</v>
      </c>
      <c r="K195" s="70"/>
      <c r="L195" s="71"/>
    </row>
    <row r="196" spans="1:12" s="59" customFormat="1" ht="14.25" outlineLevel="2">
      <c r="A196" s="60" t="s">
        <v>690</v>
      </c>
      <c r="B196" s="60" t="s">
        <v>691</v>
      </c>
      <c r="C196" s="60" t="s">
        <v>281</v>
      </c>
      <c r="D196" s="60" t="s">
        <v>282</v>
      </c>
      <c r="E196" s="60" t="s">
        <v>601</v>
      </c>
      <c r="F196" s="60" t="s">
        <v>602</v>
      </c>
      <c r="G196" s="60" t="s">
        <v>692</v>
      </c>
      <c r="H196" s="67">
        <v>9</v>
      </c>
      <c r="I196" s="68">
        <v>1.7972224743578107</v>
      </c>
      <c r="J196" s="69">
        <f>IF(ISERROR(H196/I196),0,(H196/I196))</f>
        <v>5.007727272727273</v>
      </c>
      <c r="K196" s="70"/>
      <c r="L196" s="71"/>
    </row>
    <row r="197" spans="1:12" s="59" customFormat="1" ht="14.25" outlineLevel="2">
      <c r="A197" s="60" t="s">
        <v>690</v>
      </c>
      <c r="B197" s="60" t="s">
        <v>691</v>
      </c>
      <c r="C197" s="60" t="s">
        <v>281</v>
      </c>
      <c r="D197" s="60" t="s">
        <v>282</v>
      </c>
      <c r="E197" s="60" t="s">
        <v>579</v>
      </c>
      <c r="F197" s="60" t="s">
        <v>580</v>
      </c>
      <c r="G197" s="60" t="s">
        <v>692</v>
      </c>
      <c r="H197" s="67">
        <v>1</v>
      </c>
      <c r="I197" s="68">
        <v>1.0364602229959876</v>
      </c>
      <c r="J197" s="69">
        <f>IF(ISERROR(H197/I197),0,(H197/I197))</f>
        <v>0.9648223615464993</v>
      </c>
      <c r="K197" s="70"/>
      <c r="L197" s="71"/>
    </row>
    <row r="198" spans="1:12" s="59" customFormat="1" ht="14.25" outlineLevel="2">
      <c r="A198" s="60" t="s">
        <v>690</v>
      </c>
      <c r="B198" s="60" t="s">
        <v>691</v>
      </c>
      <c r="C198" s="60" t="s">
        <v>281</v>
      </c>
      <c r="D198" s="60" t="s">
        <v>282</v>
      </c>
      <c r="E198" s="60" t="s">
        <v>581</v>
      </c>
      <c r="F198" s="60" t="s">
        <v>582</v>
      </c>
      <c r="G198" s="60" t="s">
        <v>692</v>
      </c>
      <c r="H198" s="67">
        <v>55</v>
      </c>
      <c r="I198" s="68">
        <v>0.7077697389116074</v>
      </c>
      <c r="J198" s="69">
        <f>IF(ISERROR(H198/I198),0,(H198/I198))</f>
        <v>77.7088888888889</v>
      </c>
      <c r="K198" s="70"/>
      <c r="L198" s="71"/>
    </row>
    <row r="199" spans="1:12" s="59" customFormat="1" ht="14.25" outlineLevel="2">
      <c r="A199" s="60" t="s">
        <v>690</v>
      </c>
      <c r="B199" s="60" t="s">
        <v>691</v>
      </c>
      <c r="C199" s="60" t="s">
        <v>281</v>
      </c>
      <c r="D199" s="60" t="s">
        <v>282</v>
      </c>
      <c r="E199" s="60" t="s">
        <v>497</v>
      </c>
      <c r="F199" s="60" t="s">
        <v>498</v>
      </c>
      <c r="G199" s="60" t="s">
        <v>692</v>
      </c>
      <c r="H199" s="67">
        <v>1</v>
      </c>
      <c r="I199" s="68">
        <v>2.169312169312169</v>
      </c>
      <c r="J199" s="69">
        <f>IF(ISERROR(H199/I199),0,(H199/I199))</f>
        <v>0.46097560975609764</v>
      </c>
      <c r="K199" s="70"/>
      <c r="L199" s="71"/>
    </row>
    <row r="200" spans="1:12" s="59" customFormat="1" ht="15" outlineLevel="1">
      <c r="A200" s="60"/>
      <c r="B200" s="60"/>
      <c r="C200" s="73" t="s">
        <v>738</v>
      </c>
      <c r="D200" s="60"/>
      <c r="E200" s="60"/>
      <c r="F200" s="60"/>
      <c r="G200" s="60"/>
      <c r="H200" s="67">
        <f>SUBTOTAL(9,H196:H199)</f>
        <v>66</v>
      </c>
      <c r="I200" s="68"/>
      <c r="J200" s="69">
        <f>SUBTOTAL(9,J196:J199)</f>
        <v>84.14241413291877</v>
      </c>
      <c r="K200" s="70"/>
      <c r="L200" s="71"/>
    </row>
    <row r="201" spans="1:12" s="59" customFormat="1" ht="14.25" outlineLevel="2">
      <c r="A201" s="60" t="s">
        <v>690</v>
      </c>
      <c r="B201" s="60" t="s">
        <v>691</v>
      </c>
      <c r="C201" s="60" t="s">
        <v>283</v>
      </c>
      <c r="D201" s="60" t="s">
        <v>284</v>
      </c>
      <c r="E201" s="60" t="s">
        <v>497</v>
      </c>
      <c r="F201" s="60" t="s">
        <v>498</v>
      </c>
      <c r="G201" s="60" t="s">
        <v>692</v>
      </c>
      <c r="H201" s="67">
        <v>6</v>
      </c>
      <c r="I201" s="68">
        <v>2.169312169312169</v>
      </c>
      <c r="J201" s="69">
        <f>IF(ISERROR(H201/I201),0,(H201/I201))</f>
        <v>2.765853658536586</v>
      </c>
      <c r="K201" s="70"/>
      <c r="L201" s="71"/>
    </row>
    <row r="202" spans="1:12" s="59" customFormat="1" ht="14.25" outlineLevel="2">
      <c r="A202" s="60" t="s">
        <v>690</v>
      </c>
      <c r="B202" s="60" t="s">
        <v>691</v>
      </c>
      <c r="C202" s="60" t="s">
        <v>283</v>
      </c>
      <c r="D202" s="60" t="s">
        <v>284</v>
      </c>
      <c r="E202" s="60" t="s">
        <v>601</v>
      </c>
      <c r="F202" s="60" t="s">
        <v>602</v>
      </c>
      <c r="G202" s="60" t="s">
        <v>692</v>
      </c>
      <c r="H202" s="67">
        <v>0</v>
      </c>
      <c r="I202" s="68">
        <v>1.7972224743578107</v>
      </c>
      <c r="J202" s="69">
        <f>IF(ISERROR(H202/I202),0,(H202/I202))</f>
        <v>0</v>
      </c>
      <c r="K202" s="70"/>
      <c r="L202" s="71"/>
    </row>
    <row r="203" spans="1:12" s="59" customFormat="1" ht="14.25" outlineLevel="2">
      <c r="A203" s="60" t="s">
        <v>690</v>
      </c>
      <c r="B203" s="60" t="s">
        <v>691</v>
      </c>
      <c r="C203" s="60" t="s">
        <v>283</v>
      </c>
      <c r="D203" s="60" t="s">
        <v>284</v>
      </c>
      <c r="E203" s="60" t="s">
        <v>577</v>
      </c>
      <c r="F203" s="60" t="s">
        <v>578</v>
      </c>
      <c r="G203" s="60" t="s">
        <v>692</v>
      </c>
      <c r="H203" s="67">
        <v>0</v>
      </c>
      <c r="I203" s="68">
        <v>0.39238654413022994</v>
      </c>
      <c r="J203" s="69">
        <f>IF(ISERROR(H203/I203),0,(H203/I203))</f>
        <v>0</v>
      </c>
      <c r="K203" s="70"/>
      <c r="L203" s="71"/>
    </row>
    <row r="204" spans="1:12" s="59" customFormat="1" ht="14.25" outlineLevel="2">
      <c r="A204" s="60" t="s">
        <v>690</v>
      </c>
      <c r="B204" s="60" t="s">
        <v>691</v>
      </c>
      <c r="C204" s="60" t="s">
        <v>283</v>
      </c>
      <c r="D204" s="60" t="s">
        <v>284</v>
      </c>
      <c r="E204" s="60" t="s">
        <v>581</v>
      </c>
      <c r="F204" s="60" t="s">
        <v>582</v>
      </c>
      <c r="G204" s="60" t="s">
        <v>692</v>
      </c>
      <c r="H204" s="67">
        <v>78</v>
      </c>
      <c r="I204" s="68">
        <v>0.7077697389116074</v>
      </c>
      <c r="J204" s="69">
        <f>IF(ISERROR(H204/I204),0,(H204/I204))</f>
        <v>110.20533333333333</v>
      </c>
      <c r="K204" s="70"/>
      <c r="L204" s="71"/>
    </row>
    <row r="205" spans="1:12" s="59" customFormat="1" ht="14.25" outlineLevel="2">
      <c r="A205" s="60" t="s">
        <v>690</v>
      </c>
      <c r="B205" s="60" t="s">
        <v>691</v>
      </c>
      <c r="C205" s="60" t="s">
        <v>283</v>
      </c>
      <c r="D205" s="60" t="s">
        <v>284</v>
      </c>
      <c r="E205" s="60" t="s">
        <v>233</v>
      </c>
      <c r="F205" s="60" t="s">
        <v>234</v>
      </c>
      <c r="G205" s="60" t="s">
        <v>692</v>
      </c>
      <c r="H205" s="67">
        <v>0</v>
      </c>
      <c r="I205" s="68" t="s">
        <v>392</v>
      </c>
      <c r="J205" s="69">
        <f>IF(ISERROR(H205/I205),0,(H205/I205))</f>
        <v>0</v>
      </c>
      <c r="K205" s="70"/>
      <c r="L205" s="71"/>
    </row>
    <row r="206" spans="1:12" s="59" customFormat="1" ht="15" outlineLevel="1">
      <c r="A206" s="60"/>
      <c r="B206" s="60"/>
      <c r="C206" s="73" t="s">
        <v>739</v>
      </c>
      <c r="D206" s="60"/>
      <c r="E206" s="60"/>
      <c r="F206" s="60"/>
      <c r="G206" s="60"/>
      <c r="H206" s="67">
        <f>SUBTOTAL(9,H201:H205)</f>
        <v>84</v>
      </c>
      <c r="I206" s="68"/>
      <c r="J206" s="69">
        <f>SUBTOTAL(9,J201:J205)</f>
        <v>112.97118699186991</v>
      </c>
      <c r="K206" s="70"/>
      <c r="L206" s="71"/>
    </row>
    <row r="207" spans="1:12" s="59" customFormat="1" ht="14.25" outlineLevel="2">
      <c r="A207" s="60" t="s">
        <v>690</v>
      </c>
      <c r="B207" s="60" t="s">
        <v>691</v>
      </c>
      <c r="C207" s="60" t="s">
        <v>285</v>
      </c>
      <c r="D207" s="60" t="s">
        <v>286</v>
      </c>
      <c r="E207" s="60" t="s">
        <v>497</v>
      </c>
      <c r="F207" s="60" t="s">
        <v>498</v>
      </c>
      <c r="G207" s="60" t="s">
        <v>692</v>
      </c>
      <c r="H207" s="67">
        <v>10</v>
      </c>
      <c r="I207" s="68">
        <v>2.169312169312169</v>
      </c>
      <c r="J207" s="69">
        <f>IF(ISERROR(H207/I207),0,(H207/I207))</f>
        <v>4.609756097560976</v>
      </c>
      <c r="K207" s="70"/>
      <c r="L207" s="71"/>
    </row>
    <row r="208" spans="1:12" s="59" customFormat="1" ht="14.25" outlineLevel="2">
      <c r="A208" s="60" t="s">
        <v>690</v>
      </c>
      <c r="B208" s="60" t="s">
        <v>691</v>
      </c>
      <c r="C208" s="60" t="s">
        <v>285</v>
      </c>
      <c r="D208" s="60" t="s">
        <v>286</v>
      </c>
      <c r="E208" s="60" t="s">
        <v>273</v>
      </c>
      <c r="F208" s="60" t="s">
        <v>274</v>
      </c>
      <c r="G208" s="60" t="s">
        <v>692</v>
      </c>
      <c r="H208" s="67">
        <v>0</v>
      </c>
      <c r="I208" s="68">
        <v>0.44771530235745866</v>
      </c>
      <c r="J208" s="69">
        <f>IF(ISERROR(H208/I208),0,(H208/I208))</f>
        <v>0</v>
      </c>
      <c r="K208" s="70"/>
      <c r="L208" s="71"/>
    </row>
    <row r="209" spans="1:12" s="59" customFormat="1" ht="14.25" outlineLevel="2">
      <c r="A209" s="60" t="s">
        <v>690</v>
      </c>
      <c r="B209" s="60" t="s">
        <v>691</v>
      </c>
      <c r="C209" s="60" t="s">
        <v>285</v>
      </c>
      <c r="D209" s="60" t="s">
        <v>286</v>
      </c>
      <c r="E209" s="60" t="s">
        <v>581</v>
      </c>
      <c r="F209" s="60" t="s">
        <v>582</v>
      </c>
      <c r="G209" s="60" t="s">
        <v>692</v>
      </c>
      <c r="H209" s="67">
        <v>0</v>
      </c>
      <c r="I209" s="68">
        <v>0.7077697389116074</v>
      </c>
      <c r="J209" s="69">
        <f>IF(ISERROR(H209/I209),0,(H209/I209))</f>
        <v>0</v>
      </c>
      <c r="K209" s="70"/>
      <c r="L209" s="71"/>
    </row>
    <row r="210" spans="1:12" s="59" customFormat="1" ht="14.25" outlineLevel="2">
      <c r="A210" s="60" t="s">
        <v>690</v>
      </c>
      <c r="B210" s="60" t="s">
        <v>691</v>
      </c>
      <c r="C210" s="60" t="s">
        <v>285</v>
      </c>
      <c r="D210" s="60" t="s">
        <v>286</v>
      </c>
      <c r="E210" s="60" t="s">
        <v>601</v>
      </c>
      <c r="F210" s="60" t="s">
        <v>602</v>
      </c>
      <c r="G210" s="60" t="s">
        <v>692</v>
      </c>
      <c r="H210" s="67">
        <v>4</v>
      </c>
      <c r="I210" s="68">
        <v>1.7972224743578107</v>
      </c>
      <c r="J210" s="69">
        <f>IF(ISERROR(H210/I210),0,(H210/I210))</f>
        <v>2.2256565656565654</v>
      </c>
      <c r="K210" s="70"/>
      <c r="L210" s="71"/>
    </row>
    <row r="211" spans="1:12" s="59" customFormat="1" ht="14.25" outlineLevel="2">
      <c r="A211" s="60" t="s">
        <v>690</v>
      </c>
      <c r="B211" s="60" t="s">
        <v>691</v>
      </c>
      <c r="C211" s="60" t="s">
        <v>285</v>
      </c>
      <c r="D211" s="60" t="s">
        <v>286</v>
      </c>
      <c r="E211" s="60" t="s">
        <v>579</v>
      </c>
      <c r="F211" s="60" t="s">
        <v>580</v>
      </c>
      <c r="G211" s="60" t="s">
        <v>692</v>
      </c>
      <c r="H211" s="67">
        <v>39</v>
      </c>
      <c r="I211" s="68">
        <v>1.0364602229959876</v>
      </c>
      <c r="J211" s="69">
        <f>IF(ISERROR(H211/I211),0,(H211/I211))</f>
        <v>37.628072100313474</v>
      </c>
      <c r="K211" s="70"/>
      <c r="L211" s="71"/>
    </row>
    <row r="212" spans="1:12" s="59" customFormat="1" ht="15" outlineLevel="1">
      <c r="A212" s="60"/>
      <c r="B212" s="60"/>
      <c r="C212" s="73" t="s">
        <v>740</v>
      </c>
      <c r="D212" s="60"/>
      <c r="E212" s="60"/>
      <c r="F212" s="60"/>
      <c r="G212" s="60"/>
      <c r="H212" s="67">
        <f>SUBTOTAL(9,H207:H211)</f>
        <v>53</v>
      </c>
      <c r="I212" s="68"/>
      <c r="J212" s="69">
        <f>SUBTOTAL(9,J207:J211)</f>
        <v>44.463484763531014</v>
      </c>
      <c r="K212" s="70"/>
      <c r="L212" s="71"/>
    </row>
    <row r="213" spans="1:12" s="59" customFormat="1" ht="14.25" outlineLevel="2">
      <c r="A213" s="60" t="s">
        <v>690</v>
      </c>
      <c r="B213" s="60" t="s">
        <v>691</v>
      </c>
      <c r="C213" s="60" t="s">
        <v>287</v>
      </c>
      <c r="D213" s="60" t="s">
        <v>288</v>
      </c>
      <c r="E213" s="60" t="s">
        <v>497</v>
      </c>
      <c r="F213" s="60" t="s">
        <v>498</v>
      </c>
      <c r="G213" s="60" t="s">
        <v>692</v>
      </c>
      <c r="H213" s="67">
        <v>6</v>
      </c>
      <c r="I213" s="68">
        <v>2.169312169312169</v>
      </c>
      <c r="J213" s="69">
        <f>IF(ISERROR(H213/I213),0,(H213/I213))</f>
        <v>2.765853658536586</v>
      </c>
      <c r="K213" s="70"/>
      <c r="L213" s="71"/>
    </row>
    <row r="214" spans="1:12" s="59" customFormat="1" ht="14.25" outlineLevel="2">
      <c r="A214" s="60" t="s">
        <v>690</v>
      </c>
      <c r="B214" s="60" t="s">
        <v>691</v>
      </c>
      <c r="C214" s="60" t="s">
        <v>287</v>
      </c>
      <c r="D214" s="60" t="s">
        <v>288</v>
      </c>
      <c r="E214" s="60" t="s">
        <v>273</v>
      </c>
      <c r="F214" s="60" t="s">
        <v>274</v>
      </c>
      <c r="G214" s="60" t="s">
        <v>692</v>
      </c>
      <c r="H214" s="67">
        <v>0</v>
      </c>
      <c r="I214" s="68">
        <v>0.44771530235745866</v>
      </c>
      <c r="J214" s="69">
        <f>IF(ISERROR(H214/I214),0,(H214/I214))</f>
        <v>0</v>
      </c>
      <c r="K214" s="70"/>
      <c r="L214" s="71"/>
    </row>
    <row r="215" spans="1:12" s="59" customFormat="1" ht="14.25" outlineLevel="2">
      <c r="A215" s="60" t="s">
        <v>690</v>
      </c>
      <c r="B215" s="60" t="s">
        <v>691</v>
      </c>
      <c r="C215" s="60" t="s">
        <v>287</v>
      </c>
      <c r="D215" s="60" t="s">
        <v>288</v>
      </c>
      <c r="E215" s="60" t="s">
        <v>579</v>
      </c>
      <c r="F215" s="60" t="s">
        <v>580</v>
      </c>
      <c r="G215" s="60" t="s">
        <v>692</v>
      </c>
      <c r="H215" s="67">
        <v>34</v>
      </c>
      <c r="I215" s="68">
        <v>1.0364602229959876</v>
      </c>
      <c r="J215" s="69">
        <f>IF(ISERROR(H215/I215),0,(H215/I215))</f>
        <v>32.803960292580975</v>
      </c>
      <c r="K215" s="70"/>
      <c r="L215" s="71"/>
    </row>
    <row r="216" spans="1:12" s="59" customFormat="1" ht="15" outlineLevel="1">
      <c r="A216" s="60"/>
      <c r="B216" s="60"/>
      <c r="C216" s="73" t="s">
        <v>741</v>
      </c>
      <c r="D216" s="60"/>
      <c r="E216" s="60"/>
      <c r="F216" s="60"/>
      <c r="G216" s="60"/>
      <c r="H216" s="67">
        <f>SUBTOTAL(9,H213:H215)</f>
        <v>40</v>
      </c>
      <c r="I216" s="68"/>
      <c r="J216" s="69">
        <f>SUBTOTAL(9,J213:J215)</f>
        <v>35.56981395111756</v>
      </c>
      <c r="K216" s="70"/>
      <c r="L216" s="71"/>
    </row>
    <row r="217" spans="1:12" s="59" customFormat="1" ht="14.25" outlineLevel="2">
      <c r="A217" s="60" t="s">
        <v>690</v>
      </c>
      <c r="B217" s="60" t="s">
        <v>691</v>
      </c>
      <c r="C217" s="60" t="s">
        <v>289</v>
      </c>
      <c r="D217" s="60" t="s">
        <v>290</v>
      </c>
      <c r="E217" s="60" t="s">
        <v>607</v>
      </c>
      <c r="F217" s="60" t="s">
        <v>608</v>
      </c>
      <c r="G217" s="60" t="s">
        <v>692</v>
      </c>
      <c r="H217" s="67">
        <v>3</v>
      </c>
      <c r="I217" s="68">
        <v>1.49831992668771</v>
      </c>
      <c r="J217" s="69">
        <f aca="true" t="shared" si="5" ref="J217:J222">IF(ISERROR(H217/I217),0,(H217/I217))</f>
        <v>2.002242609582059</v>
      </c>
      <c r="K217" s="70"/>
      <c r="L217" s="71"/>
    </row>
    <row r="218" spans="1:12" s="59" customFormat="1" ht="14.25" outlineLevel="2">
      <c r="A218" s="60" t="s">
        <v>690</v>
      </c>
      <c r="B218" s="60" t="s">
        <v>691</v>
      </c>
      <c r="C218" s="60" t="s">
        <v>289</v>
      </c>
      <c r="D218" s="60" t="s">
        <v>290</v>
      </c>
      <c r="E218" s="60" t="s">
        <v>615</v>
      </c>
      <c r="F218" s="60" t="s">
        <v>616</v>
      </c>
      <c r="G218" s="60" t="s">
        <v>692</v>
      </c>
      <c r="H218" s="67">
        <v>113</v>
      </c>
      <c r="I218" s="68">
        <v>1.3337482295377483</v>
      </c>
      <c r="J218" s="69">
        <f t="shared" si="5"/>
        <v>84.72363636363637</v>
      </c>
      <c r="K218" s="70"/>
      <c r="L218" s="71"/>
    </row>
    <row r="219" spans="1:12" s="59" customFormat="1" ht="14.25" outlineLevel="2">
      <c r="A219" s="60" t="s">
        <v>690</v>
      </c>
      <c r="B219" s="60" t="s">
        <v>691</v>
      </c>
      <c r="C219" s="60" t="s">
        <v>289</v>
      </c>
      <c r="D219" s="60" t="s">
        <v>290</v>
      </c>
      <c r="E219" s="60" t="s">
        <v>609</v>
      </c>
      <c r="F219" s="60" t="s">
        <v>610</v>
      </c>
      <c r="G219" s="60" t="s">
        <v>692</v>
      </c>
      <c r="H219" s="67">
        <v>1</v>
      </c>
      <c r="I219" s="68">
        <v>0.35103785103785107</v>
      </c>
      <c r="J219" s="69">
        <f t="shared" si="5"/>
        <v>2.848695652173913</v>
      </c>
      <c r="K219" s="70"/>
      <c r="L219" s="71"/>
    </row>
    <row r="220" spans="1:12" s="59" customFormat="1" ht="14.25" outlineLevel="2">
      <c r="A220" s="60" t="s">
        <v>690</v>
      </c>
      <c r="B220" s="60" t="s">
        <v>691</v>
      </c>
      <c r="C220" s="60" t="s">
        <v>289</v>
      </c>
      <c r="D220" s="60" t="s">
        <v>290</v>
      </c>
      <c r="E220" s="60" t="s">
        <v>605</v>
      </c>
      <c r="F220" s="60" t="s">
        <v>606</v>
      </c>
      <c r="G220" s="60" t="s">
        <v>692</v>
      </c>
      <c r="H220" s="67">
        <v>0</v>
      </c>
      <c r="I220" s="68">
        <v>0.5242532724838083</v>
      </c>
      <c r="J220" s="69">
        <f t="shared" si="5"/>
        <v>0</v>
      </c>
      <c r="K220" s="70"/>
      <c r="L220" s="71"/>
    </row>
    <row r="221" spans="1:12" s="59" customFormat="1" ht="14.25" outlineLevel="2">
      <c r="A221" s="60" t="s">
        <v>690</v>
      </c>
      <c r="B221" s="60" t="s">
        <v>691</v>
      </c>
      <c r="C221" s="60" t="s">
        <v>289</v>
      </c>
      <c r="D221" s="60" t="s">
        <v>290</v>
      </c>
      <c r="E221" s="60" t="s">
        <v>297</v>
      </c>
      <c r="F221" s="60" t="s">
        <v>298</v>
      </c>
      <c r="G221" s="60" t="s">
        <v>692</v>
      </c>
      <c r="H221" s="67">
        <v>0</v>
      </c>
      <c r="I221" s="68">
        <v>1.5123456790123457</v>
      </c>
      <c r="J221" s="69">
        <f t="shared" si="5"/>
        <v>0</v>
      </c>
      <c r="K221" s="70"/>
      <c r="L221" s="71"/>
    </row>
    <row r="222" spans="1:12" s="59" customFormat="1" ht="14.25" outlineLevel="2">
      <c r="A222" s="60" t="s">
        <v>690</v>
      </c>
      <c r="B222" s="60" t="s">
        <v>691</v>
      </c>
      <c r="C222" s="60" t="s">
        <v>289</v>
      </c>
      <c r="D222" s="60" t="s">
        <v>290</v>
      </c>
      <c r="E222" s="60" t="s">
        <v>619</v>
      </c>
      <c r="F222" s="60" t="s">
        <v>620</v>
      </c>
      <c r="G222" s="60" t="s">
        <v>692</v>
      </c>
      <c r="H222" s="67">
        <v>0</v>
      </c>
      <c r="I222" s="68">
        <v>0.8791332007216709</v>
      </c>
      <c r="J222" s="69">
        <f t="shared" si="5"/>
        <v>0</v>
      </c>
      <c r="K222" s="70"/>
      <c r="L222" s="71"/>
    </row>
    <row r="223" spans="1:12" s="59" customFormat="1" ht="15" outlineLevel="1">
      <c r="A223" s="60"/>
      <c r="B223" s="60"/>
      <c r="C223" s="73" t="s">
        <v>742</v>
      </c>
      <c r="D223" s="60"/>
      <c r="E223" s="60"/>
      <c r="F223" s="60"/>
      <c r="G223" s="60"/>
      <c r="H223" s="67">
        <f>SUBTOTAL(9,H217:H222)</f>
        <v>117</v>
      </c>
      <c r="I223" s="68"/>
      <c r="J223" s="69">
        <f>SUBTOTAL(9,J217:J222)</f>
        <v>89.57457462539234</v>
      </c>
      <c r="K223" s="70"/>
      <c r="L223" s="71"/>
    </row>
    <row r="224" spans="1:12" s="59" customFormat="1" ht="14.25" outlineLevel="2">
      <c r="A224" s="60" t="s">
        <v>690</v>
      </c>
      <c r="B224" s="60" t="s">
        <v>691</v>
      </c>
      <c r="C224" s="60" t="s">
        <v>110</v>
      </c>
      <c r="D224" s="60" t="s">
        <v>111</v>
      </c>
      <c r="E224" s="60" t="s">
        <v>407</v>
      </c>
      <c r="F224" s="60" t="s">
        <v>408</v>
      </c>
      <c r="G224" s="60" t="s">
        <v>692</v>
      </c>
      <c r="H224" s="67">
        <v>0</v>
      </c>
      <c r="I224" s="68">
        <v>0</v>
      </c>
      <c r="J224" s="69">
        <f>IF(ISERROR(H224/I224),0,(H224/I224))</f>
        <v>0</v>
      </c>
      <c r="K224" s="70"/>
      <c r="L224" s="71"/>
    </row>
    <row r="225" spans="1:12" s="59" customFormat="1" ht="14.25" outlineLevel="2">
      <c r="A225" s="60" t="s">
        <v>690</v>
      </c>
      <c r="B225" s="60" t="s">
        <v>691</v>
      </c>
      <c r="C225" s="60" t="s">
        <v>110</v>
      </c>
      <c r="D225" s="60" t="s">
        <v>111</v>
      </c>
      <c r="E225" s="60" t="s">
        <v>405</v>
      </c>
      <c r="F225" s="60" t="s">
        <v>406</v>
      </c>
      <c r="G225" s="60" t="s">
        <v>692</v>
      </c>
      <c r="H225" s="67">
        <v>301</v>
      </c>
      <c r="I225" s="68">
        <v>2.0255063765941483</v>
      </c>
      <c r="J225" s="69">
        <f>IF(ISERROR(H225/I225),0,(H225/I225))</f>
        <v>148.60481481481483</v>
      </c>
      <c r="K225" s="70"/>
      <c r="L225" s="71"/>
    </row>
    <row r="226" spans="1:12" s="59" customFormat="1" ht="14.25" outlineLevel="2">
      <c r="A226" s="60" t="s">
        <v>690</v>
      </c>
      <c r="B226" s="60" t="s">
        <v>691</v>
      </c>
      <c r="C226" s="60" t="s">
        <v>110</v>
      </c>
      <c r="D226" s="60" t="s">
        <v>111</v>
      </c>
      <c r="E226" s="60" t="s">
        <v>421</v>
      </c>
      <c r="F226" s="60" t="s">
        <v>422</v>
      </c>
      <c r="G226" s="60" t="s">
        <v>692</v>
      </c>
      <c r="H226" s="67">
        <v>0</v>
      </c>
      <c r="I226" s="68">
        <v>1.1847894970066812</v>
      </c>
      <c r="J226" s="69">
        <f>IF(ISERROR(H226/I226),0,(H226/I226))</f>
        <v>0</v>
      </c>
      <c r="K226" s="70"/>
      <c r="L226" s="71"/>
    </row>
    <row r="227" spans="1:12" s="59" customFormat="1" ht="14.25" outlineLevel="2">
      <c r="A227" s="60" t="s">
        <v>690</v>
      </c>
      <c r="B227" s="60" t="s">
        <v>691</v>
      </c>
      <c r="C227" s="60" t="s">
        <v>110</v>
      </c>
      <c r="D227" s="60" t="s">
        <v>111</v>
      </c>
      <c r="E227" s="60" t="s">
        <v>409</v>
      </c>
      <c r="F227" s="60" t="s">
        <v>709</v>
      </c>
      <c r="G227" s="60" t="s">
        <v>692</v>
      </c>
      <c r="H227" s="67">
        <v>0</v>
      </c>
      <c r="I227" s="68">
        <v>1.261058388290172</v>
      </c>
      <c r="J227" s="69">
        <f>IF(ISERROR(H227/I227),0,(H227/I227))</f>
        <v>0</v>
      </c>
      <c r="K227" s="70"/>
      <c r="L227" s="71"/>
    </row>
    <row r="228" spans="1:12" s="59" customFormat="1" ht="14.25" outlineLevel="2">
      <c r="A228" s="60" t="s">
        <v>690</v>
      </c>
      <c r="B228" s="60" t="s">
        <v>691</v>
      </c>
      <c r="C228" s="60" t="s">
        <v>110</v>
      </c>
      <c r="D228" s="60" t="s">
        <v>111</v>
      </c>
      <c r="E228" s="60" t="s">
        <v>411</v>
      </c>
      <c r="F228" s="60" t="s">
        <v>412</v>
      </c>
      <c r="G228" s="60" t="s">
        <v>692</v>
      </c>
      <c r="H228" s="67">
        <v>1</v>
      </c>
      <c r="I228" s="68">
        <v>1.2050153064206706</v>
      </c>
      <c r="J228" s="69">
        <f>IF(ISERROR(H228/I228),0,(H228/I228))</f>
        <v>0.8298649773755655</v>
      </c>
      <c r="K228" s="70"/>
      <c r="L228" s="71"/>
    </row>
    <row r="229" spans="1:12" s="59" customFormat="1" ht="15" outlineLevel="1">
      <c r="A229" s="60"/>
      <c r="B229" s="60"/>
      <c r="C229" s="73" t="s">
        <v>743</v>
      </c>
      <c r="D229" s="60"/>
      <c r="E229" s="60"/>
      <c r="F229" s="60"/>
      <c r="G229" s="60"/>
      <c r="H229" s="67">
        <f>SUBTOTAL(9,H224:H228)</f>
        <v>302</v>
      </c>
      <c r="I229" s="68"/>
      <c r="J229" s="69">
        <f>SUBTOTAL(9,J224:J228)</f>
        <v>149.4346797921904</v>
      </c>
      <c r="K229" s="70"/>
      <c r="L229" s="71"/>
    </row>
    <row r="230" spans="1:12" s="59" customFormat="1" ht="14.25" outlineLevel="2">
      <c r="A230" s="60" t="s">
        <v>690</v>
      </c>
      <c r="B230" s="60" t="s">
        <v>691</v>
      </c>
      <c r="C230" s="60" t="s">
        <v>112</v>
      </c>
      <c r="D230" s="60" t="s">
        <v>113</v>
      </c>
      <c r="E230" s="60" t="s">
        <v>112</v>
      </c>
      <c r="F230" s="60" t="s">
        <v>113</v>
      </c>
      <c r="G230" s="60" t="s">
        <v>692</v>
      </c>
      <c r="H230" s="67">
        <v>29</v>
      </c>
      <c r="I230" s="68">
        <v>0.5562659846547315</v>
      </c>
      <c r="J230" s="69">
        <f>IF(ISERROR(H230/I230),0,(H230/I230))</f>
        <v>52.133333333333326</v>
      </c>
      <c r="K230" s="70"/>
      <c r="L230" s="71"/>
    </row>
    <row r="231" spans="1:12" s="59" customFormat="1" ht="14.25" outlineLevel="2">
      <c r="A231" s="60" t="s">
        <v>690</v>
      </c>
      <c r="B231" s="60" t="s">
        <v>691</v>
      </c>
      <c r="C231" s="60" t="s">
        <v>112</v>
      </c>
      <c r="D231" s="60" t="s">
        <v>113</v>
      </c>
      <c r="E231" s="60" t="s">
        <v>407</v>
      </c>
      <c r="F231" s="60" t="s">
        <v>408</v>
      </c>
      <c r="G231" s="60" t="s">
        <v>692</v>
      </c>
      <c r="H231" s="67">
        <v>0</v>
      </c>
      <c r="I231" s="68">
        <v>0</v>
      </c>
      <c r="J231" s="69">
        <f>IF(ISERROR(H231/I231),0,(H231/I231))</f>
        <v>0</v>
      </c>
      <c r="K231" s="70"/>
      <c r="L231" s="71"/>
    </row>
    <row r="232" spans="1:12" s="59" customFormat="1" ht="14.25" outlineLevel="2">
      <c r="A232" s="60" t="s">
        <v>690</v>
      </c>
      <c r="B232" s="60" t="s">
        <v>691</v>
      </c>
      <c r="C232" s="60" t="s">
        <v>112</v>
      </c>
      <c r="D232" s="60" t="s">
        <v>113</v>
      </c>
      <c r="E232" s="60" t="s">
        <v>421</v>
      </c>
      <c r="F232" s="60" t="s">
        <v>422</v>
      </c>
      <c r="G232" s="60" t="s">
        <v>692</v>
      </c>
      <c r="H232" s="67">
        <v>6</v>
      </c>
      <c r="I232" s="68">
        <v>1.1847894970066812</v>
      </c>
      <c r="J232" s="69">
        <f>IF(ISERROR(H232/I232),0,(H232/I232))</f>
        <v>5.064190740345637</v>
      </c>
      <c r="K232" s="70"/>
      <c r="L232" s="71"/>
    </row>
    <row r="233" spans="1:12" s="59" customFormat="1" ht="14.25" outlineLevel="2">
      <c r="A233" s="60" t="s">
        <v>690</v>
      </c>
      <c r="B233" s="60" t="s">
        <v>691</v>
      </c>
      <c r="C233" s="60" t="s">
        <v>112</v>
      </c>
      <c r="D233" s="60" t="s">
        <v>113</v>
      </c>
      <c r="E233" s="60" t="s">
        <v>405</v>
      </c>
      <c r="F233" s="60" t="s">
        <v>406</v>
      </c>
      <c r="G233" s="60" t="s">
        <v>692</v>
      </c>
      <c r="H233" s="67">
        <v>1</v>
      </c>
      <c r="I233" s="68">
        <v>2.0255063765941483</v>
      </c>
      <c r="J233" s="69">
        <f>IF(ISERROR(H233/I233),0,(H233/I233))</f>
        <v>0.49370370370370376</v>
      </c>
      <c r="K233" s="70"/>
      <c r="L233" s="71"/>
    </row>
    <row r="234" spans="1:12" s="59" customFormat="1" ht="14.25" outlineLevel="2">
      <c r="A234" s="60" t="s">
        <v>690</v>
      </c>
      <c r="B234" s="60" t="s">
        <v>691</v>
      </c>
      <c r="C234" s="60" t="s">
        <v>112</v>
      </c>
      <c r="D234" s="60" t="s">
        <v>113</v>
      </c>
      <c r="E234" s="60" t="s">
        <v>423</v>
      </c>
      <c r="F234" s="60" t="s">
        <v>424</v>
      </c>
      <c r="G234" s="60" t="s">
        <v>692</v>
      </c>
      <c r="H234" s="67">
        <v>47</v>
      </c>
      <c r="I234" s="68">
        <v>2.151378149603527</v>
      </c>
      <c r="J234" s="69">
        <f>IF(ISERROR(H234/I234),0,(H234/I234))</f>
        <v>21.846461538461533</v>
      </c>
      <c r="K234" s="70"/>
      <c r="L234" s="71"/>
    </row>
    <row r="235" spans="1:12" s="59" customFormat="1" ht="15" outlineLevel="1">
      <c r="A235" s="60"/>
      <c r="B235" s="60"/>
      <c r="C235" s="73" t="s">
        <v>744</v>
      </c>
      <c r="D235" s="60"/>
      <c r="E235" s="60"/>
      <c r="F235" s="60"/>
      <c r="G235" s="60"/>
      <c r="H235" s="67">
        <f>SUBTOTAL(9,H230:H234)</f>
        <v>83</v>
      </c>
      <c r="I235" s="68"/>
      <c r="J235" s="69">
        <f>SUBTOTAL(9,J230:J234)</f>
        <v>79.5376893158442</v>
      </c>
      <c r="K235" s="70"/>
      <c r="L235" s="71"/>
    </row>
    <row r="236" spans="1:12" s="59" customFormat="1" ht="14.25" outlineLevel="2">
      <c r="A236" s="60" t="s">
        <v>690</v>
      </c>
      <c r="B236" s="60" t="s">
        <v>691</v>
      </c>
      <c r="C236" s="60" t="s">
        <v>114</v>
      </c>
      <c r="D236" s="60" t="s">
        <v>115</v>
      </c>
      <c r="E236" s="60" t="s">
        <v>409</v>
      </c>
      <c r="F236" s="60" t="s">
        <v>709</v>
      </c>
      <c r="G236" s="60" t="s">
        <v>692</v>
      </c>
      <c r="H236" s="67">
        <v>0</v>
      </c>
      <c r="I236" s="68">
        <v>1.261058388290172</v>
      </c>
      <c r="J236" s="69">
        <f>IF(ISERROR(H236/I236),0,(H236/I236))</f>
        <v>0</v>
      </c>
      <c r="K236" s="70"/>
      <c r="L236" s="71"/>
    </row>
    <row r="237" spans="1:12" s="59" customFormat="1" ht="14.25" outlineLevel="2">
      <c r="A237" s="60" t="s">
        <v>690</v>
      </c>
      <c r="B237" s="60" t="s">
        <v>691</v>
      </c>
      <c r="C237" s="60" t="s">
        <v>114</v>
      </c>
      <c r="D237" s="60" t="s">
        <v>115</v>
      </c>
      <c r="E237" s="60" t="s">
        <v>405</v>
      </c>
      <c r="F237" s="60" t="s">
        <v>406</v>
      </c>
      <c r="G237" s="60" t="s">
        <v>692</v>
      </c>
      <c r="H237" s="67">
        <v>12</v>
      </c>
      <c r="I237" s="68">
        <v>2.0255063765941483</v>
      </c>
      <c r="J237" s="69">
        <f>IF(ISERROR(H237/I237),0,(H237/I237))</f>
        <v>5.924444444444445</v>
      </c>
      <c r="K237" s="70"/>
      <c r="L237" s="71"/>
    </row>
    <row r="238" spans="1:12" s="59" customFormat="1" ht="14.25" outlineLevel="2">
      <c r="A238" s="60" t="s">
        <v>690</v>
      </c>
      <c r="B238" s="60" t="s">
        <v>691</v>
      </c>
      <c r="C238" s="60" t="s">
        <v>114</v>
      </c>
      <c r="D238" s="60" t="s">
        <v>115</v>
      </c>
      <c r="E238" s="60" t="s">
        <v>421</v>
      </c>
      <c r="F238" s="60" t="s">
        <v>422</v>
      </c>
      <c r="G238" s="60" t="s">
        <v>692</v>
      </c>
      <c r="H238" s="67">
        <v>36</v>
      </c>
      <c r="I238" s="68">
        <v>1.1847894970066812</v>
      </c>
      <c r="J238" s="69">
        <f>IF(ISERROR(H238/I238),0,(H238/I238))</f>
        <v>30.385144442073823</v>
      </c>
      <c r="K238" s="70"/>
      <c r="L238" s="71"/>
    </row>
    <row r="239" spans="1:12" s="59" customFormat="1" ht="15" outlineLevel="1">
      <c r="A239" s="60"/>
      <c r="B239" s="60"/>
      <c r="C239" s="73" t="s">
        <v>745</v>
      </c>
      <c r="D239" s="60"/>
      <c r="E239" s="60"/>
      <c r="F239" s="60"/>
      <c r="G239" s="60"/>
      <c r="H239" s="67">
        <f>SUBTOTAL(9,H236:H238)</f>
        <v>48</v>
      </c>
      <c r="I239" s="68"/>
      <c r="J239" s="69">
        <f>SUBTOTAL(9,J236:J238)</f>
        <v>36.30958888651827</v>
      </c>
      <c r="K239" s="70"/>
      <c r="L239" s="71"/>
    </row>
    <row r="240" spans="1:12" s="59" customFormat="1" ht="14.25" outlineLevel="2">
      <c r="A240" s="60" t="s">
        <v>690</v>
      </c>
      <c r="B240" s="60" t="s">
        <v>691</v>
      </c>
      <c r="C240" s="60" t="s">
        <v>116</v>
      </c>
      <c r="D240" s="60" t="s">
        <v>117</v>
      </c>
      <c r="E240" s="60" t="s">
        <v>419</v>
      </c>
      <c r="F240" s="60" t="s">
        <v>420</v>
      </c>
      <c r="G240" s="60" t="s">
        <v>692</v>
      </c>
      <c r="H240" s="67">
        <v>12</v>
      </c>
      <c r="I240" s="68">
        <v>2.451702119005979</v>
      </c>
      <c r="J240" s="69">
        <f>IF(ISERROR(H240/I240),0,(H240/I240))</f>
        <v>4.894558725945587</v>
      </c>
      <c r="K240" s="70"/>
      <c r="L240" s="71"/>
    </row>
    <row r="241" spans="1:12" s="59" customFormat="1" ht="14.25" outlineLevel="2">
      <c r="A241" s="60" t="s">
        <v>690</v>
      </c>
      <c r="B241" s="60" t="s">
        <v>691</v>
      </c>
      <c r="C241" s="60" t="s">
        <v>116</v>
      </c>
      <c r="D241" s="60" t="s">
        <v>117</v>
      </c>
      <c r="E241" s="60" t="s">
        <v>409</v>
      </c>
      <c r="F241" s="60" t="s">
        <v>709</v>
      </c>
      <c r="G241" s="60" t="s">
        <v>692</v>
      </c>
      <c r="H241" s="67">
        <v>70</v>
      </c>
      <c r="I241" s="68">
        <v>1.261058388290172</v>
      </c>
      <c r="J241" s="69">
        <f>IF(ISERROR(H241/I241),0,(H241/I241))</f>
        <v>55.50892857142858</v>
      </c>
      <c r="K241" s="70"/>
      <c r="L241" s="71"/>
    </row>
    <row r="242" spans="1:12" s="59" customFormat="1" ht="15" outlineLevel="1">
      <c r="A242" s="60"/>
      <c r="B242" s="60"/>
      <c r="C242" s="73" t="s">
        <v>746</v>
      </c>
      <c r="D242" s="60"/>
      <c r="E242" s="60"/>
      <c r="F242" s="60"/>
      <c r="G242" s="60"/>
      <c r="H242" s="67">
        <f>SUBTOTAL(9,H240:H241)</f>
        <v>82</v>
      </c>
      <c r="I242" s="68"/>
      <c r="J242" s="69">
        <f>SUBTOTAL(9,J240:J241)</f>
        <v>60.40348729737416</v>
      </c>
      <c r="K242" s="70"/>
      <c r="L242" s="71"/>
    </row>
    <row r="243" spans="1:12" s="59" customFormat="1" ht="14.25" outlineLevel="2">
      <c r="A243" s="60" t="s">
        <v>690</v>
      </c>
      <c r="B243" s="60" t="s">
        <v>691</v>
      </c>
      <c r="C243" s="60" t="s">
        <v>328</v>
      </c>
      <c r="D243" s="60" t="s">
        <v>329</v>
      </c>
      <c r="E243" s="60" t="s">
        <v>639</v>
      </c>
      <c r="F243" s="60" t="s">
        <v>640</v>
      </c>
      <c r="G243" s="60" t="s">
        <v>692</v>
      </c>
      <c r="H243" s="67">
        <v>0</v>
      </c>
      <c r="I243" s="68">
        <v>0.8696196139476396</v>
      </c>
      <c r="J243" s="69">
        <f>IF(ISERROR(H243/I243),0,(H243/I243))</f>
        <v>0</v>
      </c>
      <c r="K243" s="70"/>
      <c r="L243" s="71"/>
    </row>
    <row r="244" spans="1:12" s="59" customFormat="1" ht="14.25" outlineLevel="2">
      <c r="A244" s="60" t="s">
        <v>690</v>
      </c>
      <c r="B244" s="60" t="s">
        <v>691</v>
      </c>
      <c r="C244" s="60" t="s">
        <v>328</v>
      </c>
      <c r="D244" s="60" t="s">
        <v>329</v>
      </c>
      <c r="E244" s="60" t="s">
        <v>637</v>
      </c>
      <c r="F244" s="60" t="s">
        <v>638</v>
      </c>
      <c r="G244" s="60" t="s">
        <v>692</v>
      </c>
      <c r="H244" s="67">
        <v>95</v>
      </c>
      <c r="I244" s="68">
        <v>1.0137135214394999</v>
      </c>
      <c r="J244" s="69">
        <f>IF(ISERROR(H244/I244),0,(H244/I244))</f>
        <v>93.71483953878557</v>
      </c>
      <c r="K244" s="70"/>
      <c r="L244" s="71"/>
    </row>
    <row r="245" spans="1:12" s="59" customFormat="1" ht="14.25" outlineLevel="2">
      <c r="A245" s="60" t="s">
        <v>690</v>
      </c>
      <c r="B245" s="60" t="s">
        <v>691</v>
      </c>
      <c r="C245" s="60" t="s">
        <v>328</v>
      </c>
      <c r="D245" s="60" t="s">
        <v>329</v>
      </c>
      <c r="E245" s="60" t="s">
        <v>475</v>
      </c>
      <c r="F245" s="60" t="s">
        <v>476</v>
      </c>
      <c r="G245" s="60" t="s">
        <v>692</v>
      </c>
      <c r="H245" s="67">
        <v>2</v>
      </c>
      <c r="I245" s="68">
        <v>1.880052972776692</v>
      </c>
      <c r="J245" s="69">
        <f>IF(ISERROR(H245/I245),0,(H245/I245))</f>
        <v>1.0637998125372796</v>
      </c>
      <c r="K245" s="70"/>
      <c r="L245" s="71"/>
    </row>
    <row r="246" spans="1:12" s="59" customFormat="1" ht="15" outlineLevel="1">
      <c r="A246" s="60"/>
      <c r="B246" s="60"/>
      <c r="C246" s="73" t="s">
        <v>747</v>
      </c>
      <c r="D246" s="60"/>
      <c r="E246" s="60"/>
      <c r="F246" s="60"/>
      <c r="G246" s="60"/>
      <c r="H246" s="67">
        <f>SUBTOTAL(9,H243:H245)</f>
        <v>97</v>
      </c>
      <c r="I246" s="68"/>
      <c r="J246" s="69">
        <f>SUBTOTAL(9,J243:J245)</f>
        <v>94.77863935132285</v>
      </c>
      <c r="K246" s="70"/>
      <c r="L246" s="71"/>
    </row>
    <row r="247" spans="1:12" s="59" customFormat="1" ht="14.25" outlineLevel="2">
      <c r="A247" s="60" t="s">
        <v>690</v>
      </c>
      <c r="B247" s="60" t="s">
        <v>691</v>
      </c>
      <c r="C247" s="60" t="s">
        <v>312</v>
      </c>
      <c r="D247" s="60" t="s">
        <v>313</v>
      </c>
      <c r="E247" s="60" t="s">
        <v>623</v>
      </c>
      <c r="F247" s="60" t="s">
        <v>624</v>
      </c>
      <c r="G247" s="60" t="s">
        <v>692</v>
      </c>
      <c r="H247" s="67">
        <v>118</v>
      </c>
      <c r="I247" s="68">
        <v>1.012634708286882</v>
      </c>
      <c r="J247" s="69">
        <f>IF(ISERROR(H247/I247),0,(H247/I247))</f>
        <v>116.52770642201837</v>
      </c>
      <c r="K247" s="70"/>
      <c r="L247" s="71"/>
    </row>
    <row r="248" spans="1:12" s="59" customFormat="1" ht="14.25" outlineLevel="2">
      <c r="A248" s="60" t="s">
        <v>690</v>
      </c>
      <c r="B248" s="60" t="s">
        <v>691</v>
      </c>
      <c r="C248" s="60" t="s">
        <v>312</v>
      </c>
      <c r="D248" s="60" t="s">
        <v>313</v>
      </c>
      <c r="E248" s="60" t="s">
        <v>625</v>
      </c>
      <c r="F248" s="60" t="s">
        <v>626</v>
      </c>
      <c r="G248" s="60" t="s">
        <v>692</v>
      </c>
      <c r="H248" s="67">
        <v>4</v>
      </c>
      <c r="I248" s="68">
        <v>2.4807987196914403</v>
      </c>
      <c r="J248" s="69">
        <f>IF(ISERROR(H248/I248),0,(H248/I248))</f>
        <v>1.6123839343554307</v>
      </c>
      <c r="K248" s="70"/>
      <c r="L248" s="71"/>
    </row>
    <row r="249" spans="1:12" s="59" customFormat="1" ht="14.25" outlineLevel="2">
      <c r="A249" s="60" t="s">
        <v>690</v>
      </c>
      <c r="B249" s="60" t="s">
        <v>691</v>
      </c>
      <c r="C249" s="60" t="s">
        <v>312</v>
      </c>
      <c r="D249" s="60" t="s">
        <v>313</v>
      </c>
      <c r="E249" s="60" t="s">
        <v>509</v>
      </c>
      <c r="F249" s="60" t="s">
        <v>510</v>
      </c>
      <c r="G249" s="60" t="s">
        <v>692</v>
      </c>
      <c r="H249" s="67">
        <v>2</v>
      </c>
      <c r="I249" s="68">
        <v>1.2648876556334347</v>
      </c>
      <c r="J249" s="69">
        <f>IF(ISERROR(H249/I249),0,(H249/I249))</f>
        <v>1.5811680911680912</v>
      </c>
      <c r="K249" s="70"/>
      <c r="L249" s="71"/>
    </row>
    <row r="250" spans="1:12" s="59" customFormat="1" ht="14.25" outlineLevel="2">
      <c r="A250" s="60" t="s">
        <v>690</v>
      </c>
      <c r="B250" s="60" t="s">
        <v>691</v>
      </c>
      <c r="C250" s="60" t="s">
        <v>312</v>
      </c>
      <c r="D250" s="60" t="s">
        <v>313</v>
      </c>
      <c r="E250" s="60" t="s">
        <v>601</v>
      </c>
      <c r="F250" s="60" t="s">
        <v>602</v>
      </c>
      <c r="G250" s="60" t="s">
        <v>692</v>
      </c>
      <c r="H250" s="67">
        <v>0</v>
      </c>
      <c r="I250" s="68">
        <v>1.7972224743578107</v>
      </c>
      <c r="J250" s="69">
        <f>IF(ISERROR(H250/I250),0,(H250/I250))</f>
        <v>0</v>
      </c>
      <c r="K250" s="70"/>
      <c r="L250" s="71"/>
    </row>
    <row r="251" spans="1:12" s="59" customFormat="1" ht="15" outlineLevel="1">
      <c r="A251" s="60"/>
      <c r="B251" s="60"/>
      <c r="C251" s="73" t="s">
        <v>748</v>
      </c>
      <c r="D251" s="60"/>
      <c r="E251" s="60"/>
      <c r="F251" s="60"/>
      <c r="G251" s="60"/>
      <c r="H251" s="67">
        <f>SUBTOTAL(9,H247:H250)</f>
        <v>124</v>
      </c>
      <c r="I251" s="68"/>
      <c r="J251" s="69">
        <f>SUBTOTAL(9,J247:J250)</f>
        <v>119.7212584475419</v>
      </c>
      <c r="K251" s="70"/>
      <c r="L251" s="71"/>
    </row>
    <row r="252" spans="1:12" s="59" customFormat="1" ht="14.25" outlineLevel="2">
      <c r="A252" s="60" t="s">
        <v>690</v>
      </c>
      <c r="B252" s="60" t="s">
        <v>691</v>
      </c>
      <c r="C252" s="60" t="s">
        <v>291</v>
      </c>
      <c r="D252" s="60" t="s">
        <v>292</v>
      </c>
      <c r="E252" s="60" t="s">
        <v>581</v>
      </c>
      <c r="F252" s="60" t="s">
        <v>582</v>
      </c>
      <c r="G252" s="60" t="s">
        <v>692</v>
      </c>
      <c r="H252" s="67">
        <v>0</v>
      </c>
      <c r="I252" s="68">
        <v>0.7077697389116074</v>
      </c>
      <c r="J252" s="69">
        <f>IF(ISERROR(H252/I252),0,(H252/I252))</f>
        <v>0</v>
      </c>
      <c r="K252" s="70"/>
      <c r="L252" s="71"/>
    </row>
    <row r="253" spans="1:12" s="59" customFormat="1" ht="14.25" outlineLevel="2">
      <c r="A253" s="60" t="s">
        <v>690</v>
      </c>
      <c r="B253" s="60" t="s">
        <v>691</v>
      </c>
      <c r="C253" s="60" t="s">
        <v>291</v>
      </c>
      <c r="D253" s="60" t="s">
        <v>292</v>
      </c>
      <c r="E253" s="60" t="s">
        <v>601</v>
      </c>
      <c r="F253" s="60" t="s">
        <v>602</v>
      </c>
      <c r="G253" s="60" t="s">
        <v>692</v>
      </c>
      <c r="H253" s="67">
        <v>40</v>
      </c>
      <c r="I253" s="68">
        <v>1.7972224743578107</v>
      </c>
      <c r="J253" s="69">
        <f>IF(ISERROR(H253/I253),0,(H253/I253))</f>
        <v>22.256565656565655</v>
      </c>
      <c r="K253" s="70"/>
      <c r="L253" s="71"/>
    </row>
    <row r="254" spans="1:12" s="59" customFormat="1" ht="15" outlineLevel="1">
      <c r="A254" s="60"/>
      <c r="B254" s="60"/>
      <c r="C254" s="73" t="s">
        <v>749</v>
      </c>
      <c r="D254" s="60"/>
      <c r="E254" s="60"/>
      <c r="F254" s="60"/>
      <c r="G254" s="60"/>
      <c r="H254" s="67">
        <f>SUBTOTAL(9,H252:H253)</f>
        <v>40</v>
      </c>
      <c r="I254" s="68"/>
      <c r="J254" s="69">
        <f>SUBTOTAL(9,J252:J253)</f>
        <v>22.256565656565655</v>
      </c>
      <c r="K254" s="70"/>
      <c r="L254" s="71"/>
    </row>
    <row r="255" spans="1:12" s="59" customFormat="1" ht="14.25" outlineLevel="2">
      <c r="A255" s="60" t="s">
        <v>690</v>
      </c>
      <c r="B255" s="60" t="s">
        <v>691</v>
      </c>
      <c r="C255" s="60" t="s">
        <v>293</v>
      </c>
      <c r="D255" s="60" t="s">
        <v>294</v>
      </c>
      <c r="E255" s="60" t="s">
        <v>505</v>
      </c>
      <c r="F255" s="60" t="s">
        <v>506</v>
      </c>
      <c r="G255" s="60" t="s">
        <v>692</v>
      </c>
      <c r="H255" s="67">
        <v>0</v>
      </c>
      <c r="I255" s="68">
        <v>1.1065942244075346</v>
      </c>
      <c r="J255" s="69">
        <f>IF(ISERROR(H255/I255),0,(H255/I255))</f>
        <v>0</v>
      </c>
      <c r="K255" s="70"/>
      <c r="L255" s="71"/>
    </row>
    <row r="256" spans="1:12" s="59" customFormat="1" ht="14.25" outlineLevel="2">
      <c r="A256" s="60" t="s">
        <v>690</v>
      </c>
      <c r="B256" s="60" t="s">
        <v>691</v>
      </c>
      <c r="C256" s="60" t="s">
        <v>293</v>
      </c>
      <c r="D256" s="60" t="s">
        <v>294</v>
      </c>
      <c r="E256" s="60" t="s">
        <v>579</v>
      </c>
      <c r="F256" s="60" t="s">
        <v>580</v>
      </c>
      <c r="G256" s="60" t="s">
        <v>692</v>
      </c>
      <c r="H256" s="67">
        <v>0</v>
      </c>
      <c r="I256" s="68">
        <v>1.0364602229959876</v>
      </c>
      <c r="J256" s="69">
        <f>IF(ISERROR(H256/I256),0,(H256/I256))</f>
        <v>0</v>
      </c>
      <c r="K256" s="70"/>
      <c r="L256" s="71"/>
    </row>
    <row r="257" spans="1:12" s="59" customFormat="1" ht="14.25" outlineLevel="2">
      <c r="A257" s="60" t="s">
        <v>690</v>
      </c>
      <c r="B257" s="60" t="s">
        <v>691</v>
      </c>
      <c r="C257" s="60" t="s">
        <v>293</v>
      </c>
      <c r="D257" s="60" t="s">
        <v>294</v>
      </c>
      <c r="E257" s="60" t="s">
        <v>601</v>
      </c>
      <c r="F257" s="60" t="s">
        <v>602</v>
      </c>
      <c r="G257" s="60" t="s">
        <v>692</v>
      </c>
      <c r="H257" s="67">
        <v>51</v>
      </c>
      <c r="I257" s="68">
        <v>1.7972224743578107</v>
      </c>
      <c r="J257" s="69">
        <f>IF(ISERROR(H257/I257),0,(H257/I257))</f>
        <v>28.37712121212121</v>
      </c>
      <c r="K257" s="70"/>
      <c r="L257" s="71"/>
    </row>
    <row r="258" spans="1:12" s="59" customFormat="1" ht="14.25" outlineLevel="2">
      <c r="A258" s="60" t="s">
        <v>690</v>
      </c>
      <c r="B258" s="60" t="s">
        <v>691</v>
      </c>
      <c r="C258" s="60" t="s">
        <v>293</v>
      </c>
      <c r="D258" s="60" t="s">
        <v>294</v>
      </c>
      <c r="E258" s="60" t="s">
        <v>509</v>
      </c>
      <c r="F258" s="60" t="s">
        <v>510</v>
      </c>
      <c r="G258" s="60" t="s">
        <v>692</v>
      </c>
      <c r="H258" s="67">
        <v>0</v>
      </c>
      <c r="I258" s="68">
        <v>1.2648876556334347</v>
      </c>
      <c r="J258" s="69">
        <f>IF(ISERROR(H258/I258),0,(H258/I258))</f>
        <v>0</v>
      </c>
      <c r="K258" s="70"/>
      <c r="L258" s="71"/>
    </row>
    <row r="259" spans="1:12" s="59" customFormat="1" ht="14.25" outlineLevel="2">
      <c r="A259" s="60" t="s">
        <v>690</v>
      </c>
      <c r="B259" s="60" t="s">
        <v>691</v>
      </c>
      <c r="C259" s="60" t="s">
        <v>293</v>
      </c>
      <c r="D259" s="60" t="s">
        <v>294</v>
      </c>
      <c r="E259" s="60" t="s">
        <v>497</v>
      </c>
      <c r="F259" s="60" t="s">
        <v>498</v>
      </c>
      <c r="G259" s="60" t="s">
        <v>692</v>
      </c>
      <c r="H259" s="67">
        <v>1</v>
      </c>
      <c r="I259" s="68">
        <v>2.169312169312169</v>
      </c>
      <c r="J259" s="69">
        <f>IF(ISERROR(H259/I259),0,(H259/I259))</f>
        <v>0.46097560975609764</v>
      </c>
      <c r="K259" s="70"/>
      <c r="L259" s="71"/>
    </row>
    <row r="260" spans="1:12" s="59" customFormat="1" ht="15" outlineLevel="1">
      <c r="A260" s="60"/>
      <c r="B260" s="60"/>
      <c r="C260" s="73" t="s">
        <v>750</v>
      </c>
      <c r="D260" s="60"/>
      <c r="E260" s="60"/>
      <c r="F260" s="60"/>
      <c r="G260" s="60"/>
      <c r="H260" s="67">
        <f>SUBTOTAL(9,H255:H259)</f>
        <v>52</v>
      </c>
      <c r="I260" s="68"/>
      <c r="J260" s="69">
        <f>SUBTOTAL(9,J255:J259)</f>
        <v>28.838096821877308</v>
      </c>
      <c r="K260" s="70"/>
      <c r="L260" s="71"/>
    </row>
    <row r="261" spans="1:12" s="59" customFormat="1" ht="14.25" outlineLevel="2">
      <c r="A261" s="60" t="s">
        <v>690</v>
      </c>
      <c r="B261" s="60" t="s">
        <v>691</v>
      </c>
      <c r="C261" s="60" t="s">
        <v>295</v>
      </c>
      <c r="D261" s="60" t="s">
        <v>296</v>
      </c>
      <c r="E261" s="60" t="s">
        <v>297</v>
      </c>
      <c r="F261" s="60" t="s">
        <v>298</v>
      </c>
      <c r="G261" s="60" t="s">
        <v>692</v>
      </c>
      <c r="H261" s="67">
        <v>14</v>
      </c>
      <c r="I261" s="68">
        <v>1.5123456790123457</v>
      </c>
      <c r="J261" s="69">
        <f>IF(ISERROR(H261/I261),0,(H261/I261))</f>
        <v>9.257142857142856</v>
      </c>
      <c r="K261" s="70"/>
      <c r="L261" s="71"/>
    </row>
    <row r="262" spans="1:12" s="59" customFormat="1" ht="14.25" outlineLevel="2">
      <c r="A262" s="60" t="s">
        <v>690</v>
      </c>
      <c r="B262" s="60" t="s">
        <v>691</v>
      </c>
      <c r="C262" s="60" t="s">
        <v>295</v>
      </c>
      <c r="D262" s="60" t="s">
        <v>296</v>
      </c>
      <c r="E262" s="60" t="s">
        <v>579</v>
      </c>
      <c r="F262" s="60" t="s">
        <v>580</v>
      </c>
      <c r="G262" s="60" t="s">
        <v>692</v>
      </c>
      <c r="H262" s="67">
        <v>1</v>
      </c>
      <c r="I262" s="68">
        <v>1.0364602229959876</v>
      </c>
      <c r="J262" s="69">
        <f>IF(ISERROR(H262/I262),0,(H262/I262))</f>
        <v>0.9648223615464993</v>
      </c>
      <c r="K262" s="70"/>
      <c r="L262" s="71"/>
    </row>
    <row r="263" spans="1:12" s="59" customFormat="1" ht="14.25" outlineLevel="2">
      <c r="A263" s="60" t="s">
        <v>690</v>
      </c>
      <c r="B263" s="60" t="s">
        <v>691</v>
      </c>
      <c r="C263" s="60" t="s">
        <v>295</v>
      </c>
      <c r="D263" s="60" t="s">
        <v>296</v>
      </c>
      <c r="E263" s="60" t="s">
        <v>605</v>
      </c>
      <c r="F263" s="60" t="s">
        <v>606</v>
      </c>
      <c r="G263" s="60" t="s">
        <v>692</v>
      </c>
      <c r="H263" s="67">
        <v>3</v>
      </c>
      <c r="I263" s="68">
        <v>0.5242532724838083</v>
      </c>
      <c r="J263" s="69">
        <f>IF(ISERROR(H263/I263),0,(H263/I263))</f>
        <v>5.722424937447874</v>
      </c>
      <c r="K263" s="70"/>
      <c r="L263" s="71"/>
    </row>
    <row r="264" spans="1:12" s="59" customFormat="1" ht="14.25" outlineLevel="2">
      <c r="A264" s="60" t="s">
        <v>690</v>
      </c>
      <c r="B264" s="60" t="s">
        <v>691</v>
      </c>
      <c r="C264" s="60" t="s">
        <v>295</v>
      </c>
      <c r="D264" s="60" t="s">
        <v>296</v>
      </c>
      <c r="E264" s="60" t="s">
        <v>509</v>
      </c>
      <c r="F264" s="60" t="s">
        <v>510</v>
      </c>
      <c r="G264" s="60" t="s">
        <v>692</v>
      </c>
      <c r="H264" s="67">
        <v>23</v>
      </c>
      <c r="I264" s="68">
        <v>1.2648876556334347</v>
      </c>
      <c r="J264" s="69">
        <f>IF(ISERROR(H264/I264),0,(H264/I264))</f>
        <v>18.18343304843305</v>
      </c>
      <c r="K264" s="70"/>
      <c r="L264" s="71"/>
    </row>
    <row r="265" spans="1:12" s="59" customFormat="1" ht="15" outlineLevel="1">
      <c r="A265" s="60"/>
      <c r="B265" s="60"/>
      <c r="C265" s="73" t="s">
        <v>751</v>
      </c>
      <c r="D265" s="60"/>
      <c r="E265" s="60"/>
      <c r="F265" s="60"/>
      <c r="G265" s="60"/>
      <c r="H265" s="67">
        <f>SUBTOTAL(9,H261:H264)</f>
        <v>41</v>
      </c>
      <c r="I265" s="68"/>
      <c r="J265" s="69">
        <f>SUBTOTAL(9,J261:J264)</f>
        <v>34.12782320457028</v>
      </c>
      <c r="K265" s="70"/>
      <c r="L265" s="71"/>
    </row>
    <row r="266" spans="1:12" s="59" customFormat="1" ht="14.25" outlineLevel="2">
      <c r="A266" s="60" t="s">
        <v>690</v>
      </c>
      <c r="B266" s="60" t="s">
        <v>691</v>
      </c>
      <c r="C266" s="60" t="s">
        <v>297</v>
      </c>
      <c r="D266" s="60" t="s">
        <v>298</v>
      </c>
      <c r="E266" s="60" t="s">
        <v>579</v>
      </c>
      <c r="F266" s="60" t="s">
        <v>580</v>
      </c>
      <c r="G266" s="60" t="s">
        <v>692</v>
      </c>
      <c r="H266" s="67">
        <v>0</v>
      </c>
      <c r="I266" s="68">
        <v>1.0364602229959876</v>
      </c>
      <c r="J266" s="69">
        <f>IF(ISERROR(H266/I266),0,(H266/I266))</f>
        <v>0</v>
      </c>
      <c r="K266" s="70"/>
      <c r="L266" s="71"/>
    </row>
    <row r="267" spans="1:12" s="59" customFormat="1" ht="14.25" outlineLevel="2">
      <c r="A267" s="60" t="s">
        <v>690</v>
      </c>
      <c r="B267" s="60" t="s">
        <v>691</v>
      </c>
      <c r="C267" s="60" t="s">
        <v>297</v>
      </c>
      <c r="D267" s="60" t="s">
        <v>298</v>
      </c>
      <c r="E267" s="60" t="s">
        <v>297</v>
      </c>
      <c r="F267" s="60" t="s">
        <v>298</v>
      </c>
      <c r="G267" s="60" t="s">
        <v>692</v>
      </c>
      <c r="H267" s="67">
        <v>38</v>
      </c>
      <c r="I267" s="68">
        <v>1.5123456790123457</v>
      </c>
      <c r="J267" s="69">
        <f>IF(ISERROR(H267/I267),0,(H267/I267))</f>
        <v>25.126530612244895</v>
      </c>
      <c r="K267" s="70"/>
      <c r="L267" s="71"/>
    </row>
    <row r="268" spans="1:12" s="59" customFormat="1" ht="14.25" outlineLevel="2">
      <c r="A268" s="60" t="s">
        <v>690</v>
      </c>
      <c r="B268" s="60" t="s">
        <v>691</v>
      </c>
      <c r="C268" s="60" t="s">
        <v>297</v>
      </c>
      <c r="D268" s="60" t="s">
        <v>298</v>
      </c>
      <c r="E268" s="60" t="s">
        <v>509</v>
      </c>
      <c r="F268" s="60" t="s">
        <v>510</v>
      </c>
      <c r="G268" s="60" t="s">
        <v>692</v>
      </c>
      <c r="H268" s="67">
        <v>31</v>
      </c>
      <c r="I268" s="68">
        <v>1.2648876556334347</v>
      </c>
      <c r="J268" s="69">
        <f>IF(ISERROR(H268/I268),0,(H268/I268))</f>
        <v>24.508105413105415</v>
      </c>
      <c r="K268" s="70"/>
      <c r="L268" s="71"/>
    </row>
    <row r="269" spans="1:12" s="59" customFormat="1" ht="15" outlineLevel="1">
      <c r="A269" s="60"/>
      <c r="B269" s="60"/>
      <c r="C269" s="73" t="s">
        <v>752</v>
      </c>
      <c r="D269" s="60"/>
      <c r="E269" s="60"/>
      <c r="F269" s="60"/>
      <c r="G269" s="60"/>
      <c r="H269" s="67">
        <f>SUBTOTAL(9,H266:H268)</f>
        <v>69</v>
      </c>
      <c r="I269" s="68"/>
      <c r="J269" s="69">
        <f>SUBTOTAL(9,J266:J268)</f>
        <v>49.63463602535031</v>
      </c>
      <c r="K269" s="70"/>
      <c r="L269" s="71"/>
    </row>
    <row r="270" spans="1:12" s="59" customFormat="1" ht="14.25" outlineLevel="2">
      <c r="A270" s="60" t="s">
        <v>690</v>
      </c>
      <c r="B270" s="60" t="s">
        <v>691</v>
      </c>
      <c r="C270" s="60" t="s">
        <v>299</v>
      </c>
      <c r="D270" s="60" t="s">
        <v>300</v>
      </c>
      <c r="E270" s="60" t="s">
        <v>599</v>
      </c>
      <c r="F270" s="60" t="s">
        <v>600</v>
      </c>
      <c r="G270" s="60" t="s">
        <v>692</v>
      </c>
      <c r="H270" s="67">
        <v>1</v>
      </c>
      <c r="I270" s="68">
        <v>1.7645455269857115</v>
      </c>
      <c r="J270" s="69">
        <f>IF(ISERROR(H270/I270),0,(H270/I270))</f>
        <v>0.5667181632362028</v>
      </c>
      <c r="K270" s="70"/>
      <c r="L270" s="71"/>
    </row>
    <row r="271" spans="1:12" s="59" customFormat="1" ht="14.25" outlineLevel="2">
      <c r="A271" s="60" t="s">
        <v>690</v>
      </c>
      <c r="B271" s="60" t="s">
        <v>691</v>
      </c>
      <c r="C271" s="60" t="s">
        <v>299</v>
      </c>
      <c r="D271" s="60" t="s">
        <v>300</v>
      </c>
      <c r="E271" s="60" t="s">
        <v>297</v>
      </c>
      <c r="F271" s="60" t="s">
        <v>298</v>
      </c>
      <c r="G271" s="60" t="s">
        <v>692</v>
      </c>
      <c r="H271" s="67">
        <v>79</v>
      </c>
      <c r="I271" s="68">
        <v>1.5123456790123457</v>
      </c>
      <c r="J271" s="69">
        <f>IF(ISERROR(H271/I271),0,(H271/I271))</f>
        <v>52.23673469387755</v>
      </c>
      <c r="K271" s="70"/>
      <c r="L271" s="71"/>
    </row>
    <row r="272" spans="1:12" s="59" customFormat="1" ht="14.25" outlineLevel="2">
      <c r="A272" s="60" t="s">
        <v>690</v>
      </c>
      <c r="B272" s="60" t="s">
        <v>691</v>
      </c>
      <c r="C272" s="60" t="s">
        <v>299</v>
      </c>
      <c r="D272" s="60" t="s">
        <v>300</v>
      </c>
      <c r="E272" s="60" t="s">
        <v>609</v>
      </c>
      <c r="F272" s="60" t="s">
        <v>610</v>
      </c>
      <c r="G272" s="60" t="s">
        <v>692</v>
      </c>
      <c r="H272" s="67">
        <v>3</v>
      </c>
      <c r="I272" s="68">
        <v>0.35103785103785107</v>
      </c>
      <c r="J272" s="69">
        <f>IF(ISERROR(H272/I272),0,(H272/I272))</f>
        <v>8.546086956521739</v>
      </c>
      <c r="K272" s="70"/>
      <c r="L272" s="71"/>
    </row>
    <row r="273" spans="1:12" s="59" customFormat="1" ht="14.25" outlineLevel="2">
      <c r="A273" s="60" t="s">
        <v>690</v>
      </c>
      <c r="B273" s="60" t="s">
        <v>691</v>
      </c>
      <c r="C273" s="60" t="s">
        <v>299</v>
      </c>
      <c r="D273" s="60" t="s">
        <v>300</v>
      </c>
      <c r="E273" s="60" t="s">
        <v>509</v>
      </c>
      <c r="F273" s="60" t="s">
        <v>510</v>
      </c>
      <c r="G273" s="60" t="s">
        <v>692</v>
      </c>
      <c r="H273" s="67">
        <v>6</v>
      </c>
      <c r="I273" s="68">
        <v>1.2648876556334347</v>
      </c>
      <c r="J273" s="69">
        <f>IF(ISERROR(H273/I273),0,(H273/I273))</f>
        <v>4.743504273504274</v>
      </c>
      <c r="K273" s="70"/>
      <c r="L273" s="71"/>
    </row>
    <row r="274" spans="1:12" s="59" customFormat="1" ht="14.25" outlineLevel="2">
      <c r="A274" s="60" t="s">
        <v>690</v>
      </c>
      <c r="B274" s="60" t="s">
        <v>691</v>
      </c>
      <c r="C274" s="60" t="s">
        <v>299</v>
      </c>
      <c r="D274" s="60" t="s">
        <v>300</v>
      </c>
      <c r="E274" s="60" t="s">
        <v>621</v>
      </c>
      <c r="F274" s="60" t="s">
        <v>622</v>
      </c>
      <c r="G274" s="60" t="s">
        <v>692</v>
      </c>
      <c r="H274" s="67">
        <v>70</v>
      </c>
      <c r="I274" s="68">
        <v>1.0130599089507426</v>
      </c>
      <c r="J274" s="69">
        <f>IF(ISERROR(H274/I274),0,(H274/I274))</f>
        <v>69.09759174311928</v>
      </c>
      <c r="K274" s="70"/>
      <c r="L274" s="71"/>
    </row>
    <row r="275" spans="1:12" s="59" customFormat="1" ht="15" outlineLevel="1">
      <c r="A275" s="60"/>
      <c r="B275" s="60"/>
      <c r="C275" s="73" t="s">
        <v>753</v>
      </c>
      <c r="D275" s="60"/>
      <c r="E275" s="60"/>
      <c r="F275" s="60"/>
      <c r="G275" s="60"/>
      <c r="H275" s="67">
        <f>SUBTOTAL(9,H270:H274)</f>
        <v>159</v>
      </c>
      <c r="I275" s="68"/>
      <c r="J275" s="69">
        <f>SUBTOTAL(9,J270:J274)</f>
        <v>135.19063583025905</v>
      </c>
      <c r="K275" s="70"/>
      <c r="L275" s="71"/>
    </row>
    <row r="276" spans="1:12" s="59" customFormat="1" ht="14.25" outlineLevel="2">
      <c r="A276" s="60" t="s">
        <v>690</v>
      </c>
      <c r="B276" s="60" t="s">
        <v>691</v>
      </c>
      <c r="C276" s="60" t="s">
        <v>301</v>
      </c>
      <c r="D276" s="60" t="s">
        <v>302</v>
      </c>
      <c r="E276" s="60" t="s">
        <v>301</v>
      </c>
      <c r="F276" s="60" t="s">
        <v>302</v>
      </c>
      <c r="G276" s="60" t="s">
        <v>692</v>
      </c>
      <c r="H276" s="67">
        <v>56</v>
      </c>
      <c r="I276" s="68">
        <v>0.9147837986583172</v>
      </c>
      <c r="J276" s="69">
        <f aca="true" t="shared" si="6" ref="J276:J283">IF(ISERROR(H276/I276),0,(H276/I276))</f>
        <v>61.21665040650406</v>
      </c>
      <c r="K276" s="70"/>
      <c r="L276" s="71"/>
    </row>
    <row r="277" spans="1:12" s="59" customFormat="1" ht="14.25" outlineLevel="2">
      <c r="A277" s="60" t="s">
        <v>690</v>
      </c>
      <c r="B277" s="60" t="s">
        <v>691</v>
      </c>
      <c r="C277" s="60" t="s">
        <v>301</v>
      </c>
      <c r="D277" s="60" t="s">
        <v>302</v>
      </c>
      <c r="E277" s="60" t="s">
        <v>629</v>
      </c>
      <c r="F277" s="60" t="s">
        <v>630</v>
      </c>
      <c r="G277" s="60" t="s">
        <v>692</v>
      </c>
      <c r="H277" s="67">
        <v>0</v>
      </c>
      <c r="I277" s="68">
        <v>1.1853588247910367</v>
      </c>
      <c r="J277" s="69">
        <f t="shared" si="6"/>
        <v>0</v>
      </c>
      <c r="K277" s="70"/>
      <c r="L277" s="71"/>
    </row>
    <row r="278" spans="1:12" s="59" customFormat="1" ht="14.25" outlineLevel="2">
      <c r="A278" s="60" t="s">
        <v>690</v>
      </c>
      <c r="B278" s="60" t="s">
        <v>691</v>
      </c>
      <c r="C278" s="60" t="s">
        <v>301</v>
      </c>
      <c r="D278" s="60" t="s">
        <v>302</v>
      </c>
      <c r="E278" s="60" t="s">
        <v>497</v>
      </c>
      <c r="F278" s="60" t="s">
        <v>498</v>
      </c>
      <c r="G278" s="60" t="s">
        <v>692</v>
      </c>
      <c r="H278" s="67">
        <v>0</v>
      </c>
      <c r="I278" s="68">
        <v>2.169312169312169</v>
      </c>
      <c r="J278" s="69">
        <f t="shared" si="6"/>
        <v>0</v>
      </c>
      <c r="K278" s="70"/>
      <c r="L278" s="71"/>
    </row>
    <row r="279" spans="1:12" s="59" customFormat="1" ht="14.25" outlineLevel="2">
      <c r="A279" s="60" t="s">
        <v>690</v>
      </c>
      <c r="B279" s="60" t="s">
        <v>691</v>
      </c>
      <c r="C279" s="60" t="s">
        <v>301</v>
      </c>
      <c r="D279" s="60" t="s">
        <v>302</v>
      </c>
      <c r="E279" s="60" t="s">
        <v>509</v>
      </c>
      <c r="F279" s="60" t="s">
        <v>510</v>
      </c>
      <c r="G279" s="60" t="s">
        <v>692</v>
      </c>
      <c r="H279" s="67">
        <v>7</v>
      </c>
      <c r="I279" s="68">
        <v>1.2648876556334347</v>
      </c>
      <c r="J279" s="69">
        <f t="shared" si="6"/>
        <v>5.53408831908832</v>
      </c>
      <c r="K279" s="70"/>
      <c r="L279" s="71"/>
    </row>
    <row r="280" spans="1:12" s="59" customFormat="1" ht="14.25" outlineLevel="2">
      <c r="A280" s="60" t="s">
        <v>690</v>
      </c>
      <c r="B280" s="60" t="s">
        <v>691</v>
      </c>
      <c r="C280" s="60" t="s">
        <v>301</v>
      </c>
      <c r="D280" s="60" t="s">
        <v>302</v>
      </c>
      <c r="E280" s="60" t="s">
        <v>605</v>
      </c>
      <c r="F280" s="60" t="s">
        <v>606</v>
      </c>
      <c r="G280" s="60" t="s">
        <v>692</v>
      </c>
      <c r="H280" s="67">
        <v>11</v>
      </c>
      <c r="I280" s="68">
        <v>0.5242532724838083</v>
      </c>
      <c r="J280" s="69">
        <f t="shared" si="6"/>
        <v>20.982224770642205</v>
      </c>
      <c r="K280" s="70"/>
      <c r="L280" s="71"/>
    </row>
    <row r="281" spans="1:12" s="59" customFormat="1" ht="14.25" outlineLevel="2">
      <c r="A281" s="60" t="s">
        <v>690</v>
      </c>
      <c r="B281" s="60" t="s">
        <v>691</v>
      </c>
      <c r="C281" s="60" t="s">
        <v>301</v>
      </c>
      <c r="D281" s="60" t="s">
        <v>302</v>
      </c>
      <c r="E281" s="60" t="s">
        <v>607</v>
      </c>
      <c r="F281" s="60" t="s">
        <v>608</v>
      </c>
      <c r="G281" s="60" t="s">
        <v>692</v>
      </c>
      <c r="H281" s="67">
        <v>1</v>
      </c>
      <c r="I281" s="68">
        <v>1.49831992668771</v>
      </c>
      <c r="J281" s="69">
        <f t="shared" si="6"/>
        <v>0.6674142031940197</v>
      </c>
      <c r="K281" s="70"/>
      <c r="L281" s="71"/>
    </row>
    <row r="282" spans="1:12" s="59" customFormat="1" ht="14.25" outlineLevel="2">
      <c r="A282" s="60" t="s">
        <v>690</v>
      </c>
      <c r="B282" s="60" t="s">
        <v>691</v>
      </c>
      <c r="C282" s="60" t="s">
        <v>301</v>
      </c>
      <c r="D282" s="60" t="s">
        <v>302</v>
      </c>
      <c r="E282" s="60" t="s">
        <v>601</v>
      </c>
      <c r="F282" s="60" t="s">
        <v>602</v>
      </c>
      <c r="G282" s="60" t="s">
        <v>692</v>
      </c>
      <c r="H282" s="67">
        <v>5</v>
      </c>
      <c r="I282" s="68">
        <v>1.7972224743578107</v>
      </c>
      <c r="J282" s="69">
        <f t="shared" si="6"/>
        <v>2.782070707070707</v>
      </c>
      <c r="K282" s="70"/>
      <c r="L282" s="71"/>
    </row>
    <row r="283" spans="1:12" s="59" customFormat="1" ht="14.25" outlineLevel="2">
      <c r="A283" s="60" t="s">
        <v>690</v>
      </c>
      <c r="B283" s="60" t="s">
        <v>691</v>
      </c>
      <c r="C283" s="60" t="s">
        <v>301</v>
      </c>
      <c r="D283" s="60" t="s">
        <v>302</v>
      </c>
      <c r="E283" s="60" t="s">
        <v>603</v>
      </c>
      <c r="F283" s="60" t="s">
        <v>604</v>
      </c>
      <c r="G283" s="60" t="s">
        <v>692</v>
      </c>
      <c r="H283" s="67">
        <v>3</v>
      </c>
      <c r="I283" s="68">
        <v>0.42541565841854656</v>
      </c>
      <c r="J283" s="69">
        <f t="shared" si="6"/>
        <v>7.051926605504587</v>
      </c>
      <c r="K283" s="70"/>
      <c r="L283" s="71"/>
    </row>
    <row r="284" spans="1:12" s="59" customFormat="1" ht="15" outlineLevel="1">
      <c r="A284" s="60"/>
      <c r="B284" s="60"/>
      <c r="C284" s="73" t="s">
        <v>754</v>
      </c>
      <c r="D284" s="60"/>
      <c r="E284" s="60"/>
      <c r="F284" s="60"/>
      <c r="G284" s="60"/>
      <c r="H284" s="67">
        <f>SUBTOTAL(9,H276:H283)</f>
        <v>83</v>
      </c>
      <c r="I284" s="68"/>
      <c r="J284" s="69">
        <f>SUBTOTAL(9,J276:J283)</f>
        <v>98.2343750120039</v>
      </c>
      <c r="K284" s="70"/>
      <c r="L284" s="71"/>
    </row>
    <row r="285" spans="1:12" s="59" customFormat="1" ht="14.25" outlineLevel="2">
      <c r="A285" s="60" t="s">
        <v>690</v>
      </c>
      <c r="B285" s="60" t="s">
        <v>691</v>
      </c>
      <c r="C285" s="60" t="s">
        <v>143</v>
      </c>
      <c r="D285" s="60" t="s">
        <v>144</v>
      </c>
      <c r="E285" s="60" t="s">
        <v>457</v>
      </c>
      <c r="F285" s="60" t="s">
        <v>458</v>
      </c>
      <c r="G285" s="60" t="s">
        <v>692</v>
      </c>
      <c r="H285" s="67">
        <v>207</v>
      </c>
      <c r="I285" s="68">
        <v>2.1787895613548027</v>
      </c>
      <c r="J285" s="69">
        <f>IF(ISERROR(H285/I285),0,(H285/I285))</f>
        <v>95.00688073394497</v>
      </c>
      <c r="K285" s="70"/>
      <c r="L285" s="71"/>
    </row>
    <row r="286" spans="1:12" s="59" customFormat="1" ht="14.25" outlineLevel="2">
      <c r="A286" s="60" t="s">
        <v>690</v>
      </c>
      <c r="B286" s="60" t="s">
        <v>691</v>
      </c>
      <c r="C286" s="60" t="s">
        <v>143</v>
      </c>
      <c r="D286" s="60" t="s">
        <v>144</v>
      </c>
      <c r="E286" s="60" t="s">
        <v>429</v>
      </c>
      <c r="F286" s="60" t="s">
        <v>430</v>
      </c>
      <c r="G286" s="60" t="s">
        <v>692</v>
      </c>
      <c r="H286" s="67">
        <v>0</v>
      </c>
      <c r="I286" s="68">
        <v>0.4040502981401442</v>
      </c>
      <c r="J286" s="69">
        <f>IF(ISERROR(H286/I286),0,(H286/I286))</f>
        <v>0</v>
      </c>
      <c r="K286" s="70"/>
      <c r="L286" s="71"/>
    </row>
    <row r="287" spans="1:12" s="59" customFormat="1" ht="14.25" outlineLevel="2">
      <c r="A287" s="60" t="s">
        <v>690</v>
      </c>
      <c r="B287" s="60" t="s">
        <v>691</v>
      </c>
      <c r="C287" s="60" t="s">
        <v>143</v>
      </c>
      <c r="D287" s="60" t="s">
        <v>144</v>
      </c>
      <c r="E287" s="60" t="s">
        <v>431</v>
      </c>
      <c r="F287" s="60" t="s">
        <v>432</v>
      </c>
      <c r="G287" s="60" t="s">
        <v>692</v>
      </c>
      <c r="H287" s="67">
        <v>4</v>
      </c>
      <c r="I287" s="68">
        <v>0.39214635639926515</v>
      </c>
      <c r="J287" s="69">
        <f>IF(ISERROR(H287/I287),0,(H287/I287))</f>
        <v>10.200273277376537</v>
      </c>
      <c r="K287" s="70"/>
      <c r="L287" s="71"/>
    </row>
    <row r="288" spans="1:12" s="59" customFormat="1" ht="15" outlineLevel="1">
      <c r="A288" s="60"/>
      <c r="B288" s="60"/>
      <c r="C288" s="73" t="s">
        <v>755</v>
      </c>
      <c r="D288" s="60"/>
      <c r="E288" s="60"/>
      <c r="F288" s="60"/>
      <c r="G288" s="60"/>
      <c r="H288" s="67">
        <f>SUBTOTAL(9,H285:H287)</f>
        <v>211</v>
      </c>
      <c r="I288" s="68"/>
      <c r="J288" s="69">
        <f>SUBTOTAL(9,J285:J287)</f>
        <v>105.2071540113215</v>
      </c>
      <c r="K288" s="70"/>
      <c r="L288" s="71"/>
    </row>
    <row r="289" spans="1:12" s="59" customFormat="1" ht="14.25" outlineLevel="2">
      <c r="A289" s="60" t="s">
        <v>690</v>
      </c>
      <c r="B289" s="60" t="s">
        <v>691</v>
      </c>
      <c r="C289" s="60" t="s">
        <v>314</v>
      </c>
      <c r="D289" s="60" t="s">
        <v>315</v>
      </c>
      <c r="E289" s="60" t="s">
        <v>599</v>
      </c>
      <c r="F289" s="60" t="s">
        <v>600</v>
      </c>
      <c r="G289" s="60" t="s">
        <v>692</v>
      </c>
      <c r="H289" s="67">
        <v>215</v>
      </c>
      <c r="I289" s="68">
        <v>1.7645455269857115</v>
      </c>
      <c r="J289" s="69">
        <f>IF(ISERROR(H289/I289),0,(H289/I289))</f>
        <v>121.8444050957836</v>
      </c>
      <c r="K289" s="70"/>
      <c r="L289" s="71"/>
    </row>
    <row r="290" spans="1:12" s="59" customFormat="1" ht="14.25" outlineLevel="2">
      <c r="A290" s="60" t="s">
        <v>690</v>
      </c>
      <c r="B290" s="60" t="s">
        <v>691</v>
      </c>
      <c r="C290" s="60" t="s">
        <v>314</v>
      </c>
      <c r="D290" s="60" t="s">
        <v>315</v>
      </c>
      <c r="E290" s="60" t="s">
        <v>627</v>
      </c>
      <c r="F290" s="60" t="s">
        <v>628</v>
      </c>
      <c r="G290" s="60" t="s">
        <v>692</v>
      </c>
      <c r="H290" s="67">
        <v>1</v>
      </c>
      <c r="I290" s="68">
        <v>4.724725783005154</v>
      </c>
      <c r="J290" s="69">
        <f>IF(ISERROR(H290/I290),0,(H290/I290))</f>
        <v>0.2116524949653166</v>
      </c>
      <c r="K290" s="70"/>
      <c r="L290" s="71"/>
    </row>
    <row r="291" spans="1:12" s="59" customFormat="1" ht="15" outlineLevel="1">
      <c r="A291" s="60"/>
      <c r="B291" s="60"/>
      <c r="C291" s="73" t="s">
        <v>756</v>
      </c>
      <c r="D291" s="60"/>
      <c r="E291" s="60"/>
      <c r="F291" s="60"/>
      <c r="G291" s="60"/>
      <c r="H291" s="67">
        <f>SUBTOTAL(9,H289:H290)</f>
        <v>216</v>
      </c>
      <c r="I291" s="68"/>
      <c r="J291" s="69">
        <f>SUBTOTAL(9,J289:J290)</f>
        <v>122.05605759074892</v>
      </c>
      <c r="K291" s="70"/>
      <c r="L291" s="71"/>
    </row>
    <row r="292" spans="1:12" s="59" customFormat="1" ht="14.25" outlineLevel="2">
      <c r="A292" s="60" t="s">
        <v>690</v>
      </c>
      <c r="B292" s="60" t="s">
        <v>691</v>
      </c>
      <c r="C292" s="60" t="s">
        <v>71</v>
      </c>
      <c r="D292" s="60" t="s">
        <v>72</v>
      </c>
      <c r="E292" s="60" t="s">
        <v>471</v>
      </c>
      <c r="F292" s="60" t="s">
        <v>472</v>
      </c>
      <c r="G292" s="60" t="s">
        <v>692</v>
      </c>
      <c r="H292" s="67">
        <v>14</v>
      </c>
      <c r="I292" s="68">
        <v>0.9122645841131434</v>
      </c>
      <c r="J292" s="69">
        <f>IF(ISERROR(H292/I292),0,(H292/I292))</f>
        <v>15.346424977804086</v>
      </c>
      <c r="K292" s="70"/>
      <c r="L292" s="71"/>
    </row>
    <row r="293" spans="1:12" s="59" customFormat="1" ht="14.25" outlineLevel="2">
      <c r="A293" s="60" t="s">
        <v>690</v>
      </c>
      <c r="B293" s="60" t="s">
        <v>691</v>
      </c>
      <c r="C293" s="60" t="s">
        <v>71</v>
      </c>
      <c r="D293" s="60" t="s">
        <v>72</v>
      </c>
      <c r="E293" s="60" t="s">
        <v>553</v>
      </c>
      <c r="F293" s="60" t="s">
        <v>554</v>
      </c>
      <c r="G293" s="60" t="s">
        <v>692</v>
      </c>
      <c r="H293" s="67">
        <v>1</v>
      </c>
      <c r="I293" s="68">
        <v>0.6844128871970682</v>
      </c>
      <c r="J293" s="69">
        <f>IF(ISERROR(H293/I293),0,(H293/I293))</f>
        <v>1.4611063273448597</v>
      </c>
      <c r="K293" s="70"/>
      <c r="L293" s="71"/>
    </row>
    <row r="294" spans="1:12" s="59" customFormat="1" ht="14.25" outlineLevel="2">
      <c r="A294" s="60" t="s">
        <v>690</v>
      </c>
      <c r="B294" s="60" t="s">
        <v>691</v>
      </c>
      <c r="C294" s="60" t="s">
        <v>71</v>
      </c>
      <c r="D294" s="60" t="s">
        <v>72</v>
      </c>
      <c r="E294" s="60" t="s">
        <v>557</v>
      </c>
      <c r="F294" s="60" t="s">
        <v>558</v>
      </c>
      <c r="G294" s="60" t="s">
        <v>692</v>
      </c>
      <c r="H294" s="67">
        <v>2</v>
      </c>
      <c r="I294" s="68">
        <v>0.4852097665794445</v>
      </c>
      <c r="J294" s="69">
        <f>IF(ISERROR(H294/I294),0,(H294/I294))</f>
        <v>4.121928571428571</v>
      </c>
      <c r="K294" s="70"/>
      <c r="L294" s="71"/>
    </row>
    <row r="295" spans="1:12" s="59" customFormat="1" ht="14.25" outlineLevel="2">
      <c r="A295" s="60" t="s">
        <v>690</v>
      </c>
      <c r="B295" s="60" t="s">
        <v>691</v>
      </c>
      <c r="C295" s="60" t="s">
        <v>71</v>
      </c>
      <c r="D295" s="60" t="s">
        <v>72</v>
      </c>
      <c r="E295" s="60" t="s">
        <v>551</v>
      </c>
      <c r="F295" s="60" t="s">
        <v>552</v>
      </c>
      <c r="G295" s="60" t="s">
        <v>692</v>
      </c>
      <c r="H295" s="67">
        <v>64</v>
      </c>
      <c r="I295" s="68">
        <v>1.0793839414697795</v>
      </c>
      <c r="J295" s="69">
        <f>IF(ISERROR(H295/I295),0,(H295/I295))</f>
        <v>59.293081489476535</v>
      </c>
      <c r="K295" s="70"/>
      <c r="L295" s="71"/>
    </row>
    <row r="296" spans="1:12" s="59" customFormat="1" ht="15" outlineLevel="1">
      <c r="A296" s="60"/>
      <c r="B296" s="60"/>
      <c r="C296" s="73" t="s">
        <v>757</v>
      </c>
      <c r="D296" s="60"/>
      <c r="E296" s="60"/>
      <c r="F296" s="60"/>
      <c r="G296" s="60"/>
      <c r="H296" s="67">
        <f>SUBTOTAL(9,H292:H295)</f>
        <v>81</v>
      </c>
      <c r="I296" s="68"/>
      <c r="J296" s="69">
        <f>SUBTOTAL(9,J292:J295)</f>
        <v>80.22254136605406</v>
      </c>
      <c r="K296" s="70"/>
      <c r="L296" s="71"/>
    </row>
    <row r="297" spans="1:12" s="59" customFormat="1" ht="14.25" outlineLevel="2">
      <c r="A297" s="60" t="s">
        <v>690</v>
      </c>
      <c r="B297" s="60" t="s">
        <v>691</v>
      </c>
      <c r="C297" s="60" t="s">
        <v>73</v>
      </c>
      <c r="D297" s="60" t="s">
        <v>74</v>
      </c>
      <c r="E297" s="60" t="s">
        <v>69</v>
      </c>
      <c r="F297" s="60" t="s">
        <v>70</v>
      </c>
      <c r="G297" s="60" t="s">
        <v>692</v>
      </c>
      <c r="H297" s="67">
        <v>0</v>
      </c>
      <c r="I297" s="68">
        <v>0.8139130434782609</v>
      </c>
      <c r="J297" s="69">
        <f>IF(ISERROR(H297/I297),0,(H297/I297))</f>
        <v>0</v>
      </c>
      <c r="K297" s="70"/>
      <c r="L297" s="71"/>
    </row>
    <row r="298" spans="1:12" s="59" customFormat="1" ht="14.25" outlineLevel="2">
      <c r="A298" s="60" t="s">
        <v>690</v>
      </c>
      <c r="B298" s="60" t="s">
        <v>691</v>
      </c>
      <c r="C298" s="60" t="s">
        <v>73</v>
      </c>
      <c r="D298" s="60" t="s">
        <v>74</v>
      </c>
      <c r="E298" s="60" t="s">
        <v>441</v>
      </c>
      <c r="F298" s="60" t="s">
        <v>442</v>
      </c>
      <c r="G298" s="60" t="s">
        <v>692</v>
      </c>
      <c r="H298" s="67">
        <v>1</v>
      </c>
      <c r="I298" s="68">
        <v>0.3145473496128648</v>
      </c>
      <c r="J298" s="69">
        <f>IF(ISERROR(H298/I298),0,(H298/I298))</f>
        <v>3.179171597633136</v>
      </c>
      <c r="K298" s="70"/>
      <c r="L298" s="71"/>
    </row>
    <row r="299" spans="1:12" s="59" customFormat="1" ht="14.25" outlineLevel="2">
      <c r="A299" s="60" t="s">
        <v>690</v>
      </c>
      <c r="B299" s="60" t="s">
        <v>691</v>
      </c>
      <c r="C299" s="60" t="s">
        <v>73</v>
      </c>
      <c r="D299" s="60" t="s">
        <v>74</v>
      </c>
      <c r="E299" s="60" t="s">
        <v>208</v>
      </c>
      <c r="F299" s="60" t="s">
        <v>209</v>
      </c>
      <c r="G299" s="60" t="s">
        <v>692</v>
      </c>
      <c r="H299" s="67">
        <v>1</v>
      </c>
      <c r="I299" s="68">
        <v>0.4876440739825051</v>
      </c>
      <c r="J299" s="69">
        <f>IF(ISERROR(H299/I299),0,(H299/I299))</f>
        <v>2.0506760019314343</v>
      </c>
      <c r="K299" s="70"/>
      <c r="L299" s="71"/>
    </row>
    <row r="300" spans="1:12" s="59" customFormat="1" ht="14.25" outlineLevel="2">
      <c r="A300" s="60" t="s">
        <v>690</v>
      </c>
      <c r="B300" s="60" t="s">
        <v>691</v>
      </c>
      <c r="C300" s="60" t="s">
        <v>73</v>
      </c>
      <c r="D300" s="60" t="s">
        <v>74</v>
      </c>
      <c r="E300" s="60" t="s">
        <v>549</v>
      </c>
      <c r="F300" s="60" t="s">
        <v>550</v>
      </c>
      <c r="G300" s="60" t="s">
        <v>692</v>
      </c>
      <c r="H300" s="67">
        <v>0</v>
      </c>
      <c r="I300" s="68">
        <v>0.7291457622583449</v>
      </c>
      <c r="J300" s="69">
        <f>IF(ISERROR(H300/I300),0,(H300/I300))</f>
        <v>0</v>
      </c>
      <c r="K300" s="70"/>
      <c r="L300" s="71"/>
    </row>
    <row r="301" spans="1:12" s="59" customFormat="1" ht="14.25" outlineLevel="2">
      <c r="A301" s="60" t="s">
        <v>690</v>
      </c>
      <c r="B301" s="60" t="s">
        <v>691</v>
      </c>
      <c r="C301" s="60" t="s">
        <v>73</v>
      </c>
      <c r="D301" s="60" t="s">
        <v>74</v>
      </c>
      <c r="E301" s="60" t="s">
        <v>559</v>
      </c>
      <c r="F301" s="60" t="s">
        <v>560</v>
      </c>
      <c r="G301" s="60" t="s">
        <v>692</v>
      </c>
      <c r="H301" s="67">
        <v>104</v>
      </c>
      <c r="I301" s="68">
        <v>0.6129667322900331</v>
      </c>
      <c r="J301" s="69">
        <f>IF(ISERROR(H301/I301),0,(H301/I301))</f>
        <v>169.6666303756124</v>
      </c>
      <c r="K301" s="70"/>
      <c r="L301" s="71"/>
    </row>
    <row r="302" spans="1:12" s="59" customFormat="1" ht="15" outlineLevel="1">
      <c r="A302" s="60"/>
      <c r="B302" s="60"/>
      <c r="C302" s="73" t="s">
        <v>758</v>
      </c>
      <c r="D302" s="60"/>
      <c r="E302" s="60"/>
      <c r="F302" s="60"/>
      <c r="G302" s="60"/>
      <c r="H302" s="67">
        <f>SUBTOTAL(9,H297:H301)</f>
        <v>106</v>
      </c>
      <c r="I302" s="68"/>
      <c r="J302" s="69">
        <f>SUBTOTAL(9,J297:J301)</f>
        <v>174.896477975177</v>
      </c>
      <c r="K302" s="70"/>
      <c r="L302" s="71"/>
    </row>
    <row r="303" spans="1:12" s="59" customFormat="1" ht="14.25" outlineLevel="2">
      <c r="A303" s="60" t="s">
        <v>690</v>
      </c>
      <c r="B303" s="60" t="s">
        <v>691</v>
      </c>
      <c r="C303" s="60" t="s">
        <v>202</v>
      </c>
      <c r="D303" s="60" t="s">
        <v>203</v>
      </c>
      <c r="E303" s="60" t="s">
        <v>529</v>
      </c>
      <c r="F303" s="60" t="s">
        <v>530</v>
      </c>
      <c r="G303" s="60" t="s">
        <v>692</v>
      </c>
      <c r="H303" s="67">
        <v>114</v>
      </c>
      <c r="I303" s="68">
        <v>1.054592703648176</v>
      </c>
      <c r="J303" s="69">
        <f>IF(ISERROR(H303/I303),0,(H303/I303))</f>
        <v>108.09860489802108</v>
      </c>
      <c r="K303" s="70"/>
      <c r="L303" s="71"/>
    </row>
    <row r="304" spans="1:12" s="59" customFormat="1" ht="14.25" outlineLevel="2">
      <c r="A304" s="60" t="s">
        <v>690</v>
      </c>
      <c r="B304" s="60" t="s">
        <v>691</v>
      </c>
      <c r="C304" s="60" t="s">
        <v>202</v>
      </c>
      <c r="D304" s="60" t="s">
        <v>203</v>
      </c>
      <c r="E304" s="60" t="s">
        <v>208</v>
      </c>
      <c r="F304" s="60" t="s">
        <v>209</v>
      </c>
      <c r="G304" s="60" t="s">
        <v>692</v>
      </c>
      <c r="H304" s="67">
        <v>3</v>
      </c>
      <c r="I304" s="68">
        <v>0.4876440739825051</v>
      </c>
      <c r="J304" s="69">
        <f>IF(ISERROR(H304/I304),0,(H304/I304))</f>
        <v>6.152028005794302</v>
      </c>
      <c r="K304" s="70"/>
      <c r="L304" s="71"/>
    </row>
    <row r="305" spans="1:12" s="59" customFormat="1" ht="14.25" outlineLevel="2">
      <c r="A305" s="60" t="s">
        <v>690</v>
      </c>
      <c r="B305" s="60" t="s">
        <v>691</v>
      </c>
      <c r="C305" s="60" t="s">
        <v>202</v>
      </c>
      <c r="D305" s="60" t="s">
        <v>203</v>
      </c>
      <c r="E305" s="60" t="s">
        <v>471</v>
      </c>
      <c r="F305" s="60" t="s">
        <v>472</v>
      </c>
      <c r="G305" s="60" t="s">
        <v>692</v>
      </c>
      <c r="H305" s="67">
        <v>4</v>
      </c>
      <c r="I305" s="68">
        <v>0.9122645841131434</v>
      </c>
      <c r="J305" s="69">
        <f>IF(ISERROR(H305/I305),0,(H305/I305))</f>
        <v>4.3846928508011676</v>
      </c>
      <c r="K305" s="70"/>
      <c r="L305" s="71"/>
    </row>
    <row r="306" spans="1:12" s="59" customFormat="1" ht="14.25" outlineLevel="2">
      <c r="A306" s="60" t="s">
        <v>690</v>
      </c>
      <c r="B306" s="60" t="s">
        <v>691</v>
      </c>
      <c r="C306" s="60" t="s">
        <v>202</v>
      </c>
      <c r="D306" s="60" t="s">
        <v>203</v>
      </c>
      <c r="E306" s="60" t="s">
        <v>557</v>
      </c>
      <c r="F306" s="60" t="s">
        <v>558</v>
      </c>
      <c r="G306" s="60" t="s">
        <v>692</v>
      </c>
      <c r="H306" s="67">
        <v>0</v>
      </c>
      <c r="I306" s="68">
        <v>0.4852097665794445</v>
      </c>
      <c r="J306" s="69">
        <f>IF(ISERROR(H306/I306),0,(H306/I306))</f>
        <v>0</v>
      </c>
      <c r="K306" s="70"/>
      <c r="L306" s="71"/>
    </row>
    <row r="307" spans="1:12" s="59" customFormat="1" ht="14.25" outlineLevel="2">
      <c r="A307" s="60" t="s">
        <v>690</v>
      </c>
      <c r="B307" s="60" t="s">
        <v>691</v>
      </c>
      <c r="C307" s="60" t="s">
        <v>202</v>
      </c>
      <c r="D307" s="60" t="s">
        <v>203</v>
      </c>
      <c r="E307" s="60" t="s">
        <v>202</v>
      </c>
      <c r="F307" s="60" t="s">
        <v>203</v>
      </c>
      <c r="G307" s="60" t="s">
        <v>692</v>
      </c>
      <c r="H307" s="67">
        <v>89</v>
      </c>
      <c r="I307" s="68" t="s">
        <v>392</v>
      </c>
      <c r="J307" s="69">
        <f>IF(ISERROR(H307/I307),0,(H307/I307))</f>
        <v>0</v>
      </c>
      <c r="K307" s="70"/>
      <c r="L307" s="71"/>
    </row>
    <row r="308" spans="1:12" s="59" customFormat="1" ht="15" outlineLevel="1">
      <c r="A308" s="60"/>
      <c r="B308" s="60"/>
      <c r="C308" s="73" t="s">
        <v>759</v>
      </c>
      <c r="D308" s="60"/>
      <c r="E308" s="60"/>
      <c r="F308" s="60"/>
      <c r="G308" s="60"/>
      <c r="H308" s="67">
        <f>SUBTOTAL(9,H303:H307)</f>
        <v>210</v>
      </c>
      <c r="I308" s="68"/>
      <c r="J308" s="69">
        <f>SUBTOTAL(9,J303:J307)</f>
        <v>118.63532575461656</v>
      </c>
      <c r="K308" s="70"/>
      <c r="L308" s="71"/>
    </row>
    <row r="309" spans="1:12" s="59" customFormat="1" ht="14.25" outlineLevel="2">
      <c r="A309" s="60" t="s">
        <v>690</v>
      </c>
      <c r="B309" s="60" t="s">
        <v>691</v>
      </c>
      <c r="C309" s="60" t="s">
        <v>303</v>
      </c>
      <c r="D309" s="60" t="s">
        <v>304</v>
      </c>
      <c r="E309" s="60" t="s">
        <v>303</v>
      </c>
      <c r="F309" s="60" t="s">
        <v>304</v>
      </c>
      <c r="G309" s="60" t="s">
        <v>692</v>
      </c>
      <c r="H309" s="67">
        <v>8</v>
      </c>
      <c r="I309" s="68" t="s">
        <v>392</v>
      </c>
      <c r="J309" s="69">
        <f aca="true" t="shared" si="7" ref="J309:J314">IF(ISERROR(H309/I309),0,(H309/I309))</f>
        <v>0</v>
      </c>
      <c r="K309" s="70"/>
      <c r="L309" s="71"/>
    </row>
    <row r="310" spans="1:12" s="59" customFormat="1" ht="14.25" outlineLevel="2">
      <c r="A310" s="60" t="s">
        <v>690</v>
      </c>
      <c r="B310" s="60" t="s">
        <v>691</v>
      </c>
      <c r="C310" s="60" t="s">
        <v>303</v>
      </c>
      <c r="D310" s="60" t="s">
        <v>304</v>
      </c>
      <c r="E310" s="60" t="s">
        <v>605</v>
      </c>
      <c r="F310" s="60" t="s">
        <v>606</v>
      </c>
      <c r="G310" s="60" t="s">
        <v>692</v>
      </c>
      <c r="H310" s="67">
        <v>0</v>
      </c>
      <c r="I310" s="68">
        <v>0.5242532724838083</v>
      </c>
      <c r="J310" s="69">
        <f t="shared" si="7"/>
        <v>0</v>
      </c>
      <c r="K310" s="70"/>
      <c r="L310" s="71"/>
    </row>
    <row r="311" spans="1:12" s="59" customFormat="1" ht="14.25" outlineLevel="2">
      <c r="A311" s="60" t="s">
        <v>690</v>
      </c>
      <c r="B311" s="60" t="s">
        <v>691</v>
      </c>
      <c r="C311" s="60" t="s">
        <v>303</v>
      </c>
      <c r="D311" s="60" t="s">
        <v>304</v>
      </c>
      <c r="E311" s="60" t="s">
        <v>601</v>
      </c>
      <c r="F311" s="60" t="s">
        <v>602</v>
      </c>
      <c r="G311" s="60" t="s">
        <v>692</v>
      </c>
      <c r="H311" s="67">
        <v>4</v>
      </c>
      <c r="I311" s="68">
        <v>1.7972224743578107</v>
      </c>
      <c r="J311" s="69">
        <f t="shared" si="7"/>
        <v>2.2256565656565654</v>
      </c>
      <c r="K311" s="70"/>
      <c r="L311" s="71"/>
    </row>
    <row r="312" spans="1:12" s="59" customFormat="1" ht="14.25" outlineLevel="2">
      <c r="A312" s="60" t="s">
        <v>690</v>
      </c>
      <c r="B312" s="60" t="s">
        <v>691</v>
      </c>
      <c r="C312" s="60" t="s">
        <v>303</v>
      </c>
      <c r="D312" s="60" t="s">
        <v>304</v>
      </c>
      <c r="E312" s="60" t="s">
        <v>603</v>
      </c>
      <c r="F312" s="60" t="s">
        <v>604</v>
      </c>
      <c r="G312" s="60" t="s">
        <v>692</v>
      </c>
      <c r="H312" s="67">
        <v>4</v>
      </c>
      <c r="I312" s="68">
        <v>0.42541565841854656</v>
      </c>
      <c r="J312" s="69">
        <f t="shared" si="7"/>
        <v>9.402568807339449</v>
      </c>
      <c r="K312" s="70"/>
      <c r="L312" s="71"/>
    </row>
    <row r="313" spans="1:12" s="59" customFormat="1" ht="14.25" outlineLevel="2">
      <c r="A313" s="60" t="s">
        <v>690</v>
      </c>
      <c r="B313" s="60" t="s">
        <v>691</v>
      </c>
      <c r="C313" s="60" t="s">
        <v>303</v>
      </c>
      <c r="D313" s="60" t="s">
        <v>304</v>
      </c>
      <c r="E313" s="60" t="s">
        <v>301</v>
      </c>
      <c r="F313" s="60" t="s">
        <v>302</v>
      </c>
      <c r="G313" s="60" t="s">
        <v>692</v>
      </c>
      <c r="H313" s="67">
        <v>37</v>
      </c>
      <c r="I313" s="68">
        <v>0.9147837986583172</v>
      </c>
      <c r="J313" s="69">
        <f t="shared" si="7"/>
        <v>40.44671544715447</v>
      </c>
      <c r="K313" s="70"/>
      <c r="L313" s="71"/>
    </row>
    <row r="314" spans="1:12" s="59" customFormat="1" ht="14.25" outlineLevel="2">
      <c r="A314" s="60" t="s">
        <v>690</v>
      </c>
      <c r="B314" s="60" t="s">
        <v>691</v>
      </c>
      <c r="C314" s="60" t="s">
        <v>303</v>
      </c>
      <c r="D314" s="60" t="s">
        <v>304</v>
      </c>
      <c r="E314" s="60" t="s">
        <v>613</v>
      </c>
      <c r="F314" s="60" t="s">
        <v>614</v>
      </c>
      <c r="G314" s="60" t="s">
        <v>692</v>
      </c>
      <c r="H314" s="67">
        <v>50</v>
      </c>
      <c r="I314" s="68">
        <v>0.7576783664371004</v>
      </c>
      <c r="J314" s="69">
        <f t="shared" si="7"/>
        <v>65.99106192660551</v>
      </c>
      <c r="K314" s="70"/>
      <c r="L314" s="71"/>
    </row>
    <row r="315" spans="1:12" s="59" customFormat="1" ht="15" outlineLevel="1">
      <c r="A315" s="60"/>
      <c r="B315" s="60"/>
      <c r="C315" s="73" t="s">
        <v>760</v>
      </c>
      <c r="D315" s="60"/>
      <c r="E315" s="60"/>
      <c r="F315" s="60"/>
      <c r="G315" s="60"/>
      <c r="H315" s="67">
        <f>SUBTOTAL(9,H309:H314)</f>
        <v>103</v>
      </c>
      <c r="I315" s="68"/>
      <c r="J315" s="69">
        <f>SUBTOTAL(9,J309:J314)</f>
        <v>118.066002746756</v>
      </c>
      <c r="K315" s="70"/>
      <c r="L315" s="71"/>
    </row>
    <row r="316" spans="1:12" s="59" customFormat="1" ht="14.25" outlineLevel="2">
      <c r="A316" s="60" t="s">
        <v>690</v>
      </c>
      <c r="B316" s="60" t="s">
        <v>691</v>
      </c>
      <c r="C316" s="60" t="s">
        <v>305</v>
      </c>
      <c r="D316" s="60" t="s">
        <v>306</v>
      </c>
      <c r="E316" s="60" t="s">
        <v>607</v>
      </c>
      <c r="F316" s="60" t="s">
        <v>608</v>
      </c>
      <c r="G316" s="60" t="s">
        <v>692</v>
      </c>
      <c r="H316" s="67">
        <v>81</v>
      </c>
      <c r="I316" s="68">
        <v>1.49831992668771</v>
      </c>
      <c r="J316" s="69">
        <f>IF(ISERROR(H316/I316),0,(H316/I316))</f>
        <v>54.060550458715596</v>
      </c>
      <c r="K316" s="70"/>
      <c r="L316" s="71"/>
    </row>
    <row r="317" spans="1:12" s="59" customFormat="1" ht="14.25" outlineLevel="2">
      <c r="A317" s="60" t="s">
        <v>690</v>
      </c>
      <c r="B317" s="60" t="s">
        <v>691</v>
      </c>
      <c r="C317" s="60" t="s">
        <v>305</v>
      </c>
      <c r="D317" s="60" t="s">
        <v>306</v>
      </c>
      <c r="E317" s="60" t="s">
        <v>603</v>
      </c>
      <c r="F317" s="60" t="s">
        <v>604</v>
      </c>
      <c r="G317" s="60" t="s">
        <v>692</v>
      </c>
      <c r="H317" s="67">
        <v>3</v>
      </c>
      <c r="I317" s="68">
        <v>0.42541565841854656</v>
      </c>
      <c r="J317" s="69">
        <f>IF(ISERROR(H317/I317),0,(H317/I317))</f>
        <v>7.051926605504587</v>
      </c>
      <c r="K317" s="70"/>
      <c r="L317" s="71"/>
    </row>
    <row r="318" spans="1:12" s="59" customFormat="1" ht="14.25" outlineLevel="2">
      <c r="A318" s="60" t="s">
        <v>690</v>
      </c>
      <c r="B318" s="60" t="s">
        <v>691</v>
      </c>
      <c r="C318" s="60" t="s">
        <v>305</v>
      </c>
      <c r="D318" s="60" t="s">
        <v>306</v>
      </c>
      <c r="E318" s="60" t="s">
        <v>605</v>
      </c>
      <c r="F318" s="60" t="s">
        <v>606</v>
      </c>
      <c r="G318" s="60" t="s">
        <v>692</v>
      </c>
      <c r="H318" s="67">
        <v>8</v>
      </c>
      <c r="I318" s="68">
        <v>0.5242532724838083</v>
      </c>
      <c r="J318" s="69">
        <f>IF(ISERROR(H318/I318),0,(H318/I318))</f>
        <v>15.259799833194332</v>
      </c>
      <c r="K318" s="70"/>
      <c r="L318" s="71"/>
    </row>
    <row r="319" spans="1:12" s="59" customFormat="1" ht="14.25" outlineLevel="2">
      <c r="A319" s="60" t="s">
        <v>690</v>
      </c>
      <c r="B319" s="60" t="s">
        <v>691</v>
      </c>
      <c r="C319" s="60" t="s">
        <v>305</v>
      </c>
      <c r="D319" s="60" t="s">
        <v>306</v>
      </c>
      <c r="E319" s="60" t="s">
        <v>301</v>
      </c>
      <c r="F319" s="60" t="s">
        <v>302</v>
      </c>
      <c r="G319" s="60" t="s">
        <v>692</v>
      </c>
      <c r="H319" s="67">
        <v>1</v>
      </c>
      <c r="I319" s="68">
        <v>0.9147837986583172</v>
      </c>
      <c r="J319" s="69">
        <f>IF(ISERROR(H319/I319),0,(H319/I319))</f>
        <v>1.0931544715447155</v>
      </c>
      <c r="K319" s="70"/>
      <c r="L319" s="71"/>
    </row>
    <row r="320" spans="1:12" s="59" customFormat="1" ht="15" outlineLevel="1">
      <c r="A320" s="60"/>
      <c r="B320" s="60"/>
      <c r="C320" s="73" t="s">
        <v>761</v>
      </c>
      <c r="D320" s="60"/>
      <c r="E320" s="60"/>
      <c r="F320" s="60"/>
      <c r="G320" s="60"/>
      <c r="H320" s="67">
        <f>SUBTOTAL(9,H316:H319)</f>
        <v>93</v>
      </c>
      <c r="I320" s="68"/>
      <c r="J320" s="69">
        <f>SUBTOTAL(9,J316:J319)</f>
        <v>77.46543136895924</v>
      </c>
      <c r="K320" s="70"/>
      <c r="L320" s="71"/>
    </row>
    <row r="321" spans="1:12" s="59" customFormat="1" ht="14.25" outlineLevel="2">
      <c r="A321" s="60" t="s">
        <v>690</v>
      </c>
      <c r="B321" s="60" t="s">
        <v>691</v>
      </c>
      <c r="C321" s="60" t="s">
        <v>346</v>
      </c>
      <c r="D321" s="60" t="s">
        <v>347</v>
      </c>
      <c r="E321" s="60" t="s">
        <v>647</v>
      </c>
      <c r="F321" s="60" t="s">
        <v>648</v>
      </c>
      <c r="G321" s="60" t="s">
        <v>692</v>
      </c>
      <c r="H321" s="67">
        <v>19</v>
      </c>
      <c r="I321" s="68">
        <v>0.9328043033697875</v>
      </c>
      <c r="J321" s="69">
        <f>IF(ISERROR(H321/I321),0,(H321/I321))</f>
        <v>20.368688192541406</v>
      </c>
      <c r="K321" s="70"/>
      <c r="L321" s="71"/>
    </row>
    <row r="322" spans="1:12" s="59" customFormat="1" ht="14.25" outlineLevel="2">
      <c r="A322" s="60" t="s">
        <v>690</v>
      </c>
      <c r="B322" s="60" t="s">
        <v>691</v>
      </c>
      <c r="C322" s="60" t="s">
        <v>346</v>
      </c>
      <c r="D322" s="60" t="s">
        <v>347</v>
      </c>
      <c r="E322" s="60" t="s">
        <v>653</v>
      </c>
      <c r="F322" s="60" t="s">
        <v>654</v>
      </c>
      <c r="G322" s="60" t="s">
        <v>692</v>
      </c>
      <c r="H322" s="67">
        <v>80</v>
      </c>
      <c r="I322" s="68">
        <v>1.015014758189718</v>
      </c>
      <c r="J322" s="69">
        <f>IF(ISERROR(H322/I322),0,(H322/I322))</f>
        <v>78.81658798999165</v>
      </c>
      <c r="K322" s="70"/>
      <c r="L322" s="71"/>
    </row>
    <row r="323" spans="1:12" s="59" customFormat="1" ht="14.25" outlineLevel="2">
      <c r="A323" s="60" t="s">
        <v>690</v>
      </c>
      <c r="B323" s="60" t="s">
        <v>691</v>
      </c>
      <c r="C323" s="60" t="s">
        <v>346</v>
      </c>
      <c r="D323" s="60" t="s">
        <v>347</v>
      </c>
      <c r="E323" s="60" t="s">
        <v>523</v>
      </c>
      <c r="F323" s="60" t="s">
        <v>524</v>
      </c>
      <c r="G323" s="60" t="s">
        <v>692</v>
      </c>
      <c r="H323" s="67">
        <v>64</v>
      </c>
      <c r="I323" s="68">
        <v>0.7597110418488539</v>
      </c>
      <c r="J323" s="69">
        <f>IF(ISERROR(H323/I323),0,(H323/I323))</f>
        <v>84.24255601741397</v>
      </c>
      <c r="K323" s="70"/>
      <c r="L323" s="71"/>
    </row>
    <row r="324" spans="1:12" s="59" customFormat="1" ht="15" outlineLevel="1">
      <c r="A324" s="60"/>
      <c r="B324" s="60"/>
      <c r="C324" s="73" t="s">
        <v>762</v>
      </c>
      <c r="D324" s="60"/>
      <c r="E324" s="60"/>
      <c r="F324" s="60"/>
      <c r="G324" s="60"/>
      <c r="H324" s="67">
        <f>SUBTOTAL(9,H321:H323)</f>
        <v>163</v>
      </c>
      <c r="I324" s="68"/>
      <c r="J324" s="69">
        <f>SUBTOTAL(9,J321:J323)</f>
        <v>183.42783219994703</v>
      </c>
      <c r="K324" s="70"/>
      <c r="L324" s="71"/>
    </row>
    <row r="325" spans="1:12" s="59" customFormat="1" ht="14.25" outlineLevel="2">
      <c r="A325" s="60" t="s">
        <v>690</v>
      </c>
      <c r="B325" s="60" t="s">
        <v>691</v>
      </c>
      <c r="C325" s="60" t="s">
        <v>204</v>
      </c>
      <c r="D325" s="60" t="s">
        <v>205</v>
      </c>
      <c r="E325" s="60" t="s">
        <v>551</v>
      </c>
      <c r="F325" s="60" t="s">
        <v>552</v>
      </c>
      <c r="G325" s="60" t="s">
        <v>692</v>
      </c>
      <c r="H325" s="67">
        <v>0</v>
      </c>
      <c r="I325" s="68">
        <v>1.0793839414697795</v>
      </c>
      <c r="J325" s="69">
        <f>IF(ISERROR(H325/I325),0,(H325/I325))</f>
        <v>0</v>
      </c>
      <c r="K325" s="70"/>
      <c r="L325" s="71"/>
    </row>
    <row r="326" spans="1:12" s="59" customFormat="1" ht="14.25" outlineLevel="2">
      <c r="A326" s="60" t="s">
        <v>690</v>
      </c>
      <c r="B326" s="60" t="s">
        <v>691</v>
      </c>
      <c r="C326" s="60" t="s">
        <v>204</v>
      </c>
      <c r="D326" s="60" t="s">
        <v>205</v>
      </c>
      <c r="E326" s="60" t="s">
        <v>553</v>
      </c>
      <c r="F326" s="60" t="s">
        <v>554</v>
      </c>
      <c r="G326" s="60" t="s">
        <v>692</v>
      </c>
      <c r="H326" s="67">
        <v>1</v>
      </c>
      <c r="I326" s="68">
        <v>0.6844128871970682</v>
      </c>
      <c r="J326" s="69">
        <f>IF(ISERROR(H326/I326),0,(H326/I326))</f>
        <v>1.4611063273448597</v>
      </c>
      <c r="K326" s="70"/>
      <c r="L326" s="71"/>
    </row>
    <row r="327" spans="1:12" s="59" customFormat="1" ht="14.25" outlineLevel="2">
      <c r="A327" s="60" t="s">
        <v>690</v>
      </c>
      <c r="B327" s="60" t="s">
        <v>691</v>
      </c>
      <c r="C327" s="60" t="s">
        <v>204</v>
      </c>
      <c r="D327" s="60" t="s">
        <v>205</v>
      </c>
      <c r="E327" s="60" t="s">
        <v>535</v>
      </c>
      <c r="F327" s="60" t="s">
        <v>536</v>
      </c>
      <c r="G327" s="60" t="s">
        <v>692</v>
      </c>
      <c r="H327" s="67">
        <v>190</v>
      </c>
      <c r="I327" s="68">
        <v>0.8065359281884308</v>
      </c>
      <c r="J327" s="69">
        <f>IF(ISERROR(H327/I327),0,(H327/I327))</f>
        <v>235.57537037037034</v>
      </c>
      <c r="K327" s="70"/>
      <c r="L327" s="71"/>
    </row>
    <row r="328" spans="1:12" s="59" customFormat="1" ht="14.25" outlineLevel="2">
      <c r="A328" s="60" t="s">
        <v>690</v>
      </c>
      <c r="B328" s="60" t="s">
        <v>691</v>
      </c>
      <c r="C328" s="60" t="s">
        <v>204</v>
      </c>
      <c r="D328" s="60" t="s">
        <v>205</v>
      </c>
      <c r="E328" s="60" t="s">
        <v>204</v>
      </c>
      <c r="F328" s="60" t="s">
        <v>205</v>
      </c>
      <c r="G328" s="60" t="s">
        <v>692</v>
      </c>
      <c r="H328" s="67">
        <v>13</v>
      </c>
      <c r="I328" s="68" t="s">
        <v>392</v>
      </c>
      <c r="J328" s="69">
        <f>IF(ISERROR(H328/I328),0,(H328/I328))</f>
        <v>0</v>
      </c>
      <c r="K328" s="70"/>
      <c r="L328" s="71"/>
    </row>
    <row r="329" spans="1:12" s="59" customFormat="1" ht="14.25" outlineLevel="2">
      <c r="A329" s="60" t="s">
        <v>690</v>
      </c>
      <c r="B329" s="60" t="s">
        <v>691</v>
      </c>
      <c r="C329" s="60" t="s">
        <v>204</v>
      </c>
      <c r="D329" s="60" t="s">
        <v>205</v>
      </c>
      <c r="E329" s="60" t="s">
        <v>537</v>
      </c>
      <c r="F329" s="60" t="s">
        <v>538</v>
      </c>
      <c r="G329" s="60" t="s">
        <v>692</v>
      </c>
      <c r="H329" s="67">
        <v>3</v>
      </c>
      <c r="I329" s="68">
        <v>0.7582608695652173</v>
      </c>
      <c r="J329" s="69">
        <f>IF(ISERROR(H329/I329),0,(H329/I329))</f>
        <v>3.9564220183486243</v>
      </c>
      <c r="K329" s="70"/>
      <c r="L329" s="71"/>
    </row>
    <row r="330" spans="1:12" s="59" customFormat="1" ht="15" outlineLevel="1">
      <c r="A330" s="60"/>
      <c r="B330" s="60"/>
      <c r="C330" s="73" t="s">
        <v>763</v>
      </c>
      <c r="D330" s="60"/>
      <c r="E330" s="60"/>
      <c r="F330" s="60"/>
      <c r="G330" s="60"/>
      <c r="H330" s="67">
        <f>SUBTOTAL(9,H325:H329)</f>
        <v>207</v>
      </c>
      <c r="I330" s="68"/>
      <c r="J330" s="69">
        <f>SUBTOTAL(9,J325:J329)</f>
        <v>240.99289871606382</v>
      </c>
      <c r="K330" s="70"/>
      <c r="L330" s="71"/>
    </row>
    <row r="331" spans="1:12" s="59" customFormat="1" ht="14.25" outlineLevel="2">
      <c r="A331" s="60" t="s">
        <v>690</v>
      </c>
      <c r="B331" s="60" t="s">
        <v>691</v>
      </c>
      <c r="C331" s="60" t="s">
        <v>206</v>
      </c>
      <c r="D331" s="60" t="s">
        <v>207</v>
      </c>
      <c r="E331" s="60" t="s">
        <v>559</v>
      </c>
      <c r="F331" s="60" t="s">
        <v>560</v>
      </c>
      <c r="G331" s="60" t="s">
        <v>692</v>
      </c>
      <c r="H331" s="67">
        <v>63</v>
      </c>
      <c r="I331" s="68">
        <v>0.6129667322900331</v>
      </c>
      <c r="J331" s="69">
        <f>IF(ISERROR(H331/I331),0,(H331/I331))</f>
        <v>102.77882416984212</v>
      </c>
      <c r="K331" s="70"/>
      <c r="L331" s="71"/>
    </row>
    <row r="332" spans="1:12" s="59" customFormat="1" ht="15" outlineLevel="1">
      <c r="A332" s="60"/>
      <c r="B332" s="60"/>
      <c r="C332" s="73" t="s">
        <v>764</v>
      </c>
      <c r="D332" s="60"/>
      <c r="E332" s="60"/>
      <c r="F332" s="60"/>
      <c r="G332" s="60"/>
      <c r="H332" s="67">
        <f>SUBTOTAL(9,H331:H331)</f>
        <v>63</v>
      </c>
      <c r="I332" s="68"/>
      <c r="J332" s="69">
        <f>SUBTOTAL(9,J331:J331)</f>
        <v>102.77882416984212</v>
      </c>
      <c r="K332" s="70"/>
      <c r="L332" s="71"/>
    </row>
    <row r="333" spans="1:12" s="59" customFormat="1" ht="14.25" outlineLevel="2">
      <c r="A333" s="60" t="s">
        <v>690</v>
      </c>
      <c r="B333" s="60" t="s">
        <v>691</v>
      </c>
      <c r="C333" s="60" t="s">
        <v>208</v>
      </c>
      <c r="D333" s="60" t="s">
        <v>209</v>
      </c>
      <c r="E333" s="60" t="s">
        <v>208</v>
      </c>
      <c r="F333" s="60" t="s">
        <v>209</v>
      </c>
      <c r="G333" s="60" t="s">
        <v>692</v>
      </c>
      <c r="H333" s="67">
        <v>129</v>
      </c>
      <c r="I333" s="68">
        <v>0.4876440739825051</v>
      </c>
      <c r="J333" s="69">
        <f>IF(ISERROR(H333/I333),0,(H333/I333))</f>
        <v>264.537204249155</v>
      </c>
      <c r="K333" s="70"/>
      <c r="L333" s="71"/>
    </row>
    <row r="334" spans="1:12" s="59" customFormat="1" ht="14.25" outlineLevel="2">
      <c r="A334" s="60" t="s">
        <v>690</v>
      </c>
      <c r="B334" s="60" t="s">
        <v>691</v>
      </c>
      <c r="C334" s="60" t="s">
        <v>208</v>
      </c>
      <c r="D334" s="60" t="s">
        <v>209</v>
      </c>
      <c r="E334" s="60" t="s">
        <v>551</v>
      </c>
      <c r="F334" s="60" t="s">
        <v>552</v>
      </c>
      <c r="G334" s="60" t="s">
        <v>692</v>
      </c>
      <c r="H334" s="67">
        <v>0</v>
      </c>
      <c r="I334" s="68">
        <v>1.0793839414697795</v>
      </c>
      <c r="J334" s="69">
        <f>IF(ISERROR(H334/I334),0,(H334/I334))</f>
        <v>0</v>
      </c>
      <c r="K334" s="70"/>
      <c r="L334" s="71"/>
    </row>
    <row r="335" spans="1:12" s="59" customFormat="1" ht="15" outlineLevel="1">
      <c r="A335" s="60"/>
      <c r="B335" s="60"/>
      <c r="C335" s="73" t="s">
        <v>765</v>
      </c>
      <c r="D335" s="60"/>
      <c r="E335" s="60"/>
      <c r="F335" s="60"/>
      <c r="G335" s="60"/>
      <c r="H335" s="67">
        <f>SUBTOTAL(9,H333:H334)</f>
        <v>129</v>
      </c>
      <c r="I335" s="68"/>
      <c r="J335" s="69">
        <f>SUBTOTAL(9,J333:J334)</f>
        <v>264.537204249155</v>
      </c>
      <c r="K335" s="70"/>
      <c r="L335" s="71"/>
    </row>
    <row r="336" spans="1:12" s="59" customFormat="1" ht="14.25" outlineLevel="2">
      <c r="A336" s="60" t="s">
        <v>690</v>
      </c>
      <c r="B336" s="60" t="s">
        <v>691</v>
      </c>
      <c r="C336" s="60" t="s">
        <v>210</v>
      </c>
      <c r="D336" s="60" t="s">
        <v>211</v>
      </c>
      <c r="E336" s="60" t="s">
        <v>557</v>
      </c>
      <c r="F336" s="60" t="s">
        <v>558</v>
      </c>
      <c r="G336" s="60" t="s">
        <v>692</v>
      </c>
      <c r="H336" s="67">
        <v>1</v>
      </c>
      <c r="I336" s="68">
        <v>0.4852097665794445</v>
      </c>
      <c r="J336" s="69">
        <f>IF(ISERROR(H336/I336),0,(H336/I336))</f>
        <v>2.0609642857142854</v>
      </c>
      <c r="K336" s="70"/>
      <c r="L336" s="71"/>
    </row>
    <row r="337" spans="1:12" s="59" customFormat="1" ht="14.25" outlineLevel="2">
      <c r="A337" s="60" t="s">
        <v>690</v>
      </c>
      <c r="B337" s="60" t="s">
        <v>691</v>
      </c>
      <c r="C337" s="60" t="s">
        <v>210</v>
      </c>
      <c r="D337" s="60" t="s">
        <v>211</v>
      </c>
      <c r="E337" s="60" t="s">
        <v>551</v>
      </c>
      <c r="F337" s="60" t="s">
        <v>552</v>
      </c>
      <c r="G337" s="60" t="s">
        <v>692</v>
      </c>
      <c r="H337" s="67">
        <v>4</v>
      </c>
      <c r="I337" s="68">
        <v>1.0793839414697795</v>
      </c>
      <c r="J337" s="69">
        <f>IF(ISERROR(H337/I337),0,(H337/I337))</f>
        <v>3.7058175930922834</v>
      </c>
      <c r="K337" s="70"/>
      <c r="L337" s="71"/>
    </row>
    <row r="338" spans="1:12" s="59" customFormat="1" ht="14.25" outlineLevel="2">
      <c r="A338" s="60" t="s">
        <v>690</v>
      </c>
      <c r="B338" s="60" t="s">
        <v>691</v>
      </c>
      <c r="C338" s="60" t="s">
        <v>210</v>
      </c>
      <c r="D338" s="60" t="s">
        <v>211</v>
      </c>
      <c r="E338" s="60" t="s">
        <v>471</v>
      </c>
      <c r="F338" s="60" t="s">
        <v>472</v>
      </c>
      <c r="G338" s="60" t="s">
        <v>692</v>
      </c>
      <c r="H338" s="67">
        <v>76</v>
      </c>
      <c r="I338" s="68">
        <v>0.9122645841131434</v>
      </c>
      <c r="J338" s="69">
        <f>IF(ISERROR(H338/I338),0,(H338/I338))</f>
        <v>83.30916416522219</v>
      </c>
      <c r="K338" s="70"/>
      <c r="L338" s="71"/>
    </row>
    <row r="339" spans="1:12" s="59" customFormat="1" ht="15" outlineLevel="1">
      <c r="A339" s="60"/>
      <c r="B339" s="60"/>
      <c r="C339" s="73" t="s">
        <v>766</v>
      </c>
      <c r="D339" s="60"/>
      <c r="E339" s="60"/>
      <c r="F339" s="60"/>
      <c r="G339" s="60"/>
      <c r="H339" s="67">
        <f>SUBTOTAL(9,H336:H338)</f>
        <v>81</v>
      </c>
      <c r="I339" s="68"/>
      <c r="J339" s="69">
        <f>SUBTOTAL(9,J336:J338)</f>
        <v>89.07594604402875</v>
      </c>
      <c r="K339" s="70"/>
      <c r="L339" s="71"/>
    </row>
    <row r="340" spans="1:12" s="59" customFormat="1" ht="14.25" outlineLevel="2">
      <c r="A340" s="60" t="s">
        <v>690</v>
      </c>
      <c r="B340" s="60" t="s">
        <v>691</v>
      </c>
      <c r="C340" s="60" t="s">
        <v>176</v>
      </c>
      <c r="D340" s="60" t="s">
        <v>177</v>
      </c>
      <c r="E340" s="60" t="s">
        <v>565</v>
      </c>
      <c r="F340" s="60" t="s">
        <v>566</v>
      </c>
      <c r="G340" s="60" t="s">
        <v>692</v>
      </c>
      <c r="H340" s="67">
        <v>1</v>
      </c>
      <c r="I340" s="68">
        <v>0.7287353347135954</v>
      </c>
      <c r="J340" s="69">
        <f aca="true" t="shared" si="8" ref="J340:J346">IF(ISERROR(H340/I340),0,(H340/I340))</f>
        <v>1.3722403077833683</v>
      </c>
      <c r="K340" s="70"/>
      <c r="L340" s="71"/>
    </row>
    <row r="341" spans="1:12" s="59" customFormat="1" ht="14.25" outlineLevel="2">
      <c r="A341" s="60" t="s">
        <v>690</v>
      </c>
      <c r="B341" s="60" t="s">
        <v>691</v>
      </c>
      <c r="C341" s="60" t="s">
        <v>176</v>
      </c>
      <c r="D341" s="60" t="s">
        <v>177</v>
      </c>
      <c r="E341" s="60" t="s">
        <v>409</v>
      </c>
      <c r="F341" s="60" t="s">
        <v>709</v>
      </c>
      <c r="G341" s="60" t="s">
        <v>692</v>
      </c>
      <c r="H341" s="67">
        <v>0</v>
      </c>
      <c r="I341" s="68">
        <v>1.261058388290172</v>
      </c>
      <c r="J341" s="69">
        <f t="shared" si="8"/>
        <v>0</v>
      </c>
      <c r="K341" s="70"/>
      <c r="L341" s="71"/>
    </row>
    <row r="342" spans="1:12" s="59" customFormat="1" ht="14.25" outlineLevel="2">
      <c r="A342" s="60" t="s">
        <v>690</v>
      </c>
      <c r="B342" s="60" t="s">
        <v>691</v>
      </c>
      <c r="C342" s="60" t="s">
        <v>176</v>
      </c>
      <c r="D342" s="60" t="s">
        <v>177</v>
      </c>
      <c r="E342" s="60" t="s">
        <v>499</v>
      </c>
      <c r="F342" s="60" t="s">
        <v>500</v>
      </c>
      <c r="G342" s="60" t="s">
        <v>692</v>
      </c>
      <c r="H342" s="67">
        <v>34</v>
      </c>
      <c r="I342" s="68">
        <v>0.9990339979191707</v>
      </c>
      <c r="J342" s="69">
        <f t="shared" si="8"/>
        <v>34.03287582886729</v>
      </c>
      <c r="K342" s="70"/>
      <c r="L342" s="71"/>
    </row>
    <row r="343" spans="1:12" s="59" customFormat="1" ht="14.25" outlineLevel="2">
      <c r="A343" s="60" t="s">
        <v>690</v>
      </c>
      <c r="B343" s="60" t="s">
        <v>691</v>
      </c>
      <c r="C343" s="60" t="s">
        <v>176</v>
      </c>
      <c r="D343" s="60" t="s">
        <v>177</v>
      </c>
      <c r="E343" s="60" t="s">
        <v>501</v>
      </c>
      <c r="F343" s="60" t="s">
        <v>502</v>
      </c>
      <c r="G343" s="60" t="s">
        <v>692</v>
      </c>
      <c r="H343" s="67">
        <v>354</v>
      </c>
      <c r="I343" s="68">
        <v>1.3718732209853424</v>
      </c>
      <c r="J343" s="69">
        <f t="shared" si="8"/>
        <v>258.0413368997326</v>
      </c>
      <c r="K343" s="70"/>
      <c r="L343" s="71"/>
    </row>
    <row r="344" spans="1:12" s="59" customFormat="1" ht="14.25" outlineLevel="2">
      <c r="A344" s="60" t="s">
        <v>690</v>
      </c>
      <c r="B344" s="60" t="s">
        <v>691</v>
      </c>
      <c r="C344" s="60" t="s">
        <v>176</v>
      </c>
      <c r="D344" s="60" t="s">
        <v>177</v>
      </c>
      <c r="E344" s="60" t="s">
        <v>493</v>
      </c>
      <c r="F344" s="60" t="s">
        <v>494</v>
      </c>
      <c r="G344" s="60" t="s">
        <v>692</v>
      </c>
      <c r="H344" s="67">
        <v>0</v>
      </c>
      <c r="I344" s="68">
        <v>0.8943651583877272</v>
      </c>
      <c r="J344" s="69">
        <f t="shared" si="8"/>
        <v>0</v>
      </c>
      <c r="K344" s="70"/>
      <c r="L344" s="71"/>
    </row>
    <row r="345" spans="1:12" s="59" customFormat="1" ht="14.25" outlineLevel="2">
      <c r="A345" s="60" t="s">
        <v>690</v>
      </c>
      <c r="B345" s="60" t="s">
        <v>691</v>
      </c>
      <c r="C345" s="60" t="s">
        <v>176</v>
      </c>
      <c r="D345" s="60" t="s">
        <v>177</v>
      </c>
      <c r="E345" s="60" t="s">
        <v>463</v>
      </c>
      <c r="F345" s="60" t="s">
        <v>464</v>
      </c>
      <c r="G345" s="60" t="s">
        <v>692</v>
      </c>
      <c r="H345" s="67">
        <v>2</v>
      </c>
      <c r="I345" s="68">
        <v>1.0458193610907223</v>
      </c>
      <c r="J345" s="69">
        <f t="shared" si="8"/>
        <v>1.912376146788991</v>
      </c>
      <c r="K345" s="70"/>
      <c r="L345" s="71"/>
    </row>
    <row r="346" spans="1:12" s="59" customFormat="1" ht="14.25" outlineLevel="2">
      <c r="A346" s="60" t="s">
        <v>690</v>
      </c>
      <c r="B346" s="60" t="s">
        <v>691</v>
      </c>
      <c r="C346" s="60" t="s">
        <v>176</v>
      </c>
      <c r="D346" s="60" t="s">
        <v>177</v>
      </c>
      <c r="E346" s="60" t="s">
        <v>489</v>
      </c>
      <c r="F346" s="60" t="s">
        <v>490</v>
      </c>
      <c r="G346" s="60" t="s">
        <v>692</v>
      </c>
      <c r="H346" s="67">
        <v>0</v>
      </c>
      <c r="I346" s="68">
        <v>0.7301680773071487</v>
      </c>
      <c r="J346" s="69">
        <f t="shared" si="8"/>
        <v>0</v>
      </c>
      <c r="K346" s="70"/>
      <c r="L346" s="71"/>
    </row>
    <row r="347" spans="1:12" s="59" customFormat="1" ht="15" outlineLevel="1">
      <c r="A347" s="60"/>
      <c r="B347" s="60"/>
      <c r="C347" s="73" t="s">
        <v>767</v>
      </c>
      <c r="D347" s="60"/>
      <c r="E347" s="60"/>
      <c r="F347" s="60"/>
      <c r="G347" s="60"/>
      <c r="H347" s="67">
        <f>SUBTOTAL(9,H340:H346)</f>
        <v>391</v>
      </c>
      <c r="I347" s="68"/>
      <c r="J347" s="69">
        <f>SUBTOTAL(9,J340:J346)</f>
        <v>295.3588291831722</v>
      </c>
      <c r="K347" s="70"/>
      <c r="L347" s="71"/>
    </row>
    <row r="348" spans="1:12" s="59" customFormat="1" ht="14.25" outlineLevel="2">
      <c r="A348" s="60" t="s">
        <v>690</v>
      </c>
      <c r="B348" s="60" t="s">
        <v>691</v>
      </c>
      <c r="C348" s="60" t="s">
        <v>178</v>
      </c>
      <c r="D348" s="60" t="s">
        <v>179</v>
      </c>
      <c r="E348" s="60" t="s">
        <v>495</v>
      </c>
      <c r="F348" s="60" t="s">
        <v>496</v>
      </c>
      <c r="G348" s="60" t="s">
        <v>692</v>
      </c>
      <c r="H348" s="67">
        <v>26</v>
      </c>
      <c r="I348" s="68">
        <v>0.4378163713552318</v>
      </c>
      <c r="J348" s="69">
        <f>IF(ISERROR(H348/I348),0,(H348/I348))</f>
        <v>59.38562763086887</v>
      </c>
      <c r="K348" s="70"/>
      <c r="L348" s="71"/>
    </row>
    <row r="349" spans="1:12" s="59" customFormat="1" ht="14.25" outlineLevel="2">
      <c r="A349" s="60" t="s">
        <v>690</v>
      </c>
      <c r="B349" s="60" t="s">
        <v>691</v>
      </c>
      <c r="C349" s="60" t="s">
        <v>178</v>
      </c>
      <c r="D349" s="60" t="s">
        <v>179</v>
      </c>
      <c r="E349" s="60" t="s">
        <v>493</v>
      </c>
      <c r="F349" s="60" t="s">
        <v>494</v>
      </c>
      <c r="G349" s="60" t="s">
        <v>692</v>
      </c>
      <c r="H349" s="67">
        <v>1</v>
      </c>
      <c r="I349" s="68">
        <v>0.8943651583877272</v>
      </c>
      <c r="J349" s="69">
        <f>IF(ISERROR(H349/I349),0,(H349/I349))</f>
        <v>1.11811153489331</v>
      </c>
      <c r="K349" s="70"/>
      <c r="L349" s="71"/>
    </row>
    <row r="350" spans="1:12" s="59" customFormat="1" ht="14.25" outlineLevel="2">
      <c r="A350" s="60" t="s">
        <v>690</v>
      </c>
      <c r="B350" s="60" t="s">
        <v>691</v>
      </c>
      <c r="C350" s="60" t="s">
        <v>178</v>
      </c>
      <c r="D350" s="60" t="s">
        <v>179</v>
      </c>
      <c r="E350" s="60" t="s">
        <v>489</v>
      </c>
      <c r="F350" s="60" t="s">
        <v>490</v>
      </c>
      <c r="G350" s="60" t="s">
        <v>692</v>
      </c>
      <c r="H350" s="67">
        <v>2</v>
      </c>
      <c r="I350" s="68">
        <v>0.7301680773071487</v>
      </c>
      <c r="J350" s="69">
        <f>IF(ISERROR(H350/I350),0,(H350/I350))</f>
        <v>2.739095370172819</v>
      </c>
      <c r="K350" s="70"/>
      <c r="L350" s="71"/>
    </row>
    <row r="351" spans="1:12" s="59" customFormat="1" ht="14.25" outlineLevel="2">
      <c r="A351" s="60" t="s">
        <v>690</v>
      </c>
      <c r="B351" s="60" t="s">
        <v>691</v>
      </c>
      <c r="C351" s="60" t="s">
        <v>178</v>
      </c>
      <c r="D351" s="60" t="s">
        <v>179</v>
      </c>
      <c r="E351" s="60" t="s">
        <v>501</v>
      </c>
      <c r="F351" s="60" t="s">
        <v>502</v>
      </c>
      <c r="G351" s="60" t="s">
        <v>692</v>
      </c>
      <c r="H351" s="67">
        <v>1</v>
      </c>
      <c r="I351" s="68">
        <v>1.3718732209853424</v>
      </c>
      <c r="J351" s="69">
        <f>IF(ISERROR(H351/I351),0,(H351/I351))</f>
        <v>0.7289303302252332</v>
      </c>
      <c r="K351" s="70"/>
      <c r="L351" s="71"/>
    </row>
    <row r="352" spans="1:12" s="59" customFormat="1" ht="15" outlineLevel="1">
      <c r="A352" s="60"/>
      <c r="B352" s="60"/>
      <c r="C352" s="73" t="s">
        <v>768</v>
      </c>
      <c r="D352" s="60"/>
      <c r="E352" s="60"/>
      <c r="F352" s="60"/>
      <c r="G352" s="60"/>
      <c r="H352" s="67">
        <f>SUBTOTAL(9,H348:H351)</f>
        <v>30</v>
      </c>
      <c r="I352" s="68"/>
      <c r="J352" s="69">
        <f>SUBTOTAL(9,J348:J351)</f>
        <v>63.97176486616023</v>
      </c>
      <c r="K352" s="70"/>
      <c r="L352" s="71"/>
    </row>
    <row r="353" spans="1:12" s="59" customFormat="1" ht="14.25" outlineLevel="2">
      <c r="A353" s="60" t="s">
        <v>690</v>
      </c>
      <c r="B353" s="60" t="s">
        <v>691</v>
      </c>
      <c r="C353" s="60" t="s">
        <v>180</v>
      </c>
      <c r="D353" s="60" t="s">
        <v>181</v>
      </c>
      <c r="E353" s="60" t="s">
        <v>469</v>
      </c>
      <c r="F353" s="60" t="s">
        <v>470</v>
      </c>
      <c r="G353" s="60" t="s">
        <v>692</v>
      </c>
      <c r="H353" s="67">
        <v>0</v>
      </c>
      <c r="I353" s="68">
        <v>1.1619080983242833</v>
      </c>
      <c r="J353" s="69">
        <f>IF(ISERROR(H353/I353),0,(H353/I353))</f>
        <v>0</v>
      </c>
      <c r="K353" s="70"/>
      <c r="L353" s="71"/>
    </row>
    <row r="354" spans="1:12" s="59" customFormat="1" ht="14.25" outlineLevel="2">
      <c r="A354" s="60" t="s">
        <v>690</v>
      </c>
      <c r="B354" s="60" t="s">
        <v>691</v>
      </c>
      <c r="C354" s="60" t="s">
        <v>180</v>
      </c>
      <c r="D354" s="60" t="s">
        <v>181</v>
      </c>
      <c r="E354" s="60" t="s">
        <v>501</v>
      </c>
      <c r="F354" s="60" t="s">
        <v>502</v>
      </c>
      <c r="G354" s="60" t="s">
        <v>692</v>
      </c>
      <c r="H354" s="67">
        <v>2</v>
      </c>
      <c r="I354" s="68">
        <v>1.3718732209853424</v>
      </c>
      <c r="J354" s="69">
        <f>IF(ISERROR(H354/I354),0,(H354/I354))</f>
        <v>1.4578606604504665</v>
      </c>
      <c r="K354" s="70"/>
      <c r="L354" s="71"/>
    </row>
    <row r="355" spans="1:12" s="59" customFormat="1" ht="14.25" outlineLevel="2">
      <c r="A355" s="60" t="s">
        <v>690</v>
      </c>
      <c r="B355" s="60" t="s">
        <v>691</v>
      </c>
      <c r="C355" s="60" t="s">
        <v>180</v>
      </c>
      <c r="D355" s="60" t="s">
        <v>181</v>
      </c>
      <c r="E355" s="60" t="s">
        <v>499</v>
      </c>
      <c r="F355" s="60" t="s">
        <v>500</v>
      </c>
      <c r="G355" s="60" t="s">
        <v>692</v>
      </c>
      <c r="H355" s="67">
        <v>1</v>
      </c>
      <c r="I355" s="68">
        <v>0.9990339979191707</v>
      </c>
      <c r="J355" s="69">
        <f>IF(ISERROR(H355/I355),0,(H355/I355))</f>
        <v>1.0009669361431557</v>
      </c>
      <c r="K355" s="70"/>
      <c r="L355" s="71"/>
    </row>
    <row r="356" spans="1:12" s="59" customFormat="1" ht="14.25" outlineLevel="2">
      <c r="A356" s="60" t="s">
        <v>690</v>
      </c>
      <c r="B356" s="60" t="s">
        <v>691</v>
      </c>
      <c r="C356" s="60" t="s">
        <v>180</v>
      </c>
      <c r="D356" s="60" t="s">
        <v>181</v>
      </c>
      <c r="E356" s="60" t="s">
        <v>489</v>
      </c>
      <c r="F356" s="60" t="s">
        <v>490</v>
      </c>
      <c r="G356" s="60" t="s">
        <v>692</v>
      </c>
      <c r="H356" s="67">
        <v>3</v>
      </c>
      <c r="I356" s="68">
        <v>0.7301680773071487</v>
      </c>
      <c r="J356" s="69">
        <f>IF(ISERROR(H356/I356),0,(H356/I356))</f>
        <v>4.108643055259228</v>
      </c>
      <c r="K356" s="70"/>
      <c r="L356" s="71"/>
    </row>
    <row r="357" spans="1:12" s="59" customFormat="1" ht="14.25" outlineLevel="2">
      <c r="A357" s="60" t="s">
        <v>690</v>
      </c>
      <c r="B357" s="60" t="s">
        <v>691</v>
      </c>
      <c r="C357" s="60" t="s">
        <v>180</v>
      </c>
      <c r="D357" s="60" t="s">
        <v>181</v>
      </c>
      <c r="E357" s="60" t="s">
        <v>485</v>
      </c>
      <c r="F357" s="60" t="s">
        <v>486</v>
      </c>
      <c r="G357" s="60" t="s">
        <v>692</v>
      </c>
      <c r="H357" s="67">
        <v>1</v>
      </c>
      <c r="I357" s="68">
        <v>0.5014384699542122</v>
      </c>
      <c r="J357" s="69">
        <f>IF(ISERROR(H357/I357),0,(H357/I357))</f>
        <v>1.994262626262626</v>
      </c>
      <c r="K357" s="70"/>
      <c r="L357" s="71"/>
    </row>
    <row r="358" spans="1:12" s="59" customFormat="1" ht="15" outlineLevel="1">
      <c r="A358" s="60"/>
      <c r="B358" s="60"/>
      <c r="C358" s="73" t="s">
        <v>769</v>
      </c>
      <c r="D358" s="60"/>
      <c r="E358" s="60"/>
      <c r="F358" s="60"/>
      <c r="G358" s="60"/>
      <c r="H358" s="67">
        <f>SUBTOTAL(9,H353:H357)</f>
        <v>7</v>
      </c>
      <c r="I358" s="68"/>
      <c r="J358" s="69">
        <f>SUBTOTAL(9,J353:J357)</f>
        <v>8.561733278115476</v>
      </c>
      <c r="K358" s="70"/>
      <c r="L358" s="71"/>
    </row>
    <row r="359" spans="1:12" s="59" customFormat="1" ht="14.25" outlineLevel="2">
      <c r="A359" s="60" t="s">
        <v>690</v>
      </c>
      <c r="B359" s="60" t="s">
        <v>691</v>
      </c>
      <c r="C359" s="60" t="s">
        <v>182</v>
      </c>
      <c r="D359" s="60" t="s">
        <v>183</v>
      </c>
      <c r="E359" s="60" t="s">
        <v>469</v>
      </c>
      <c r="F359" s="60" t="s">
        <v>470</v>
      </c>
      <c r="G359" s="60" t="s">
        <v>692</v>
      </c>
      <c r="H359" s="67">
        <v>197</v>
      </c>
      <c r="I359" s="68">
        <v>1.1619080983242833</v>
      </c>
      <c r="J359" s="69">
        <f>IF(ISERROR(H359/I359),0,(H359/I359))</f>
        <v>169.54869346733668</v>
      </c>
      <c r="K359" s="70"/>
      <c r="L359" s="71"/>
    </row>
    <row r="360" spans="1:12" s="59" customFormat="1" ht="14.25" outlineLevel="2">
      <c r="A360" s="60" t="s">
        <v>690</v>
      </c>
      <c r="B360" s="60" t="s">
        <v>691</v>
      </c>
      <c r="C360" s="60" t="s">
        <v>182</v>
      </c>
      <c r="D360" s="60" t="s">
        <v>183</v>
      </c>
      <c r="E360" s="60" t="s">
        <v>491</v>
      </c>
      <c r="F360" s="60" t="s">
        <v>492</v>
      </c>
      <c r="G360" s="60" t="s">
        <v>692</v>
      </c>
      <c r="H360" s="67">
        <v>149</v>
      </c>
      <c r="I360" s="68">
        <v>1.093167701863354</v>
      </c>
      <c r="J360" s="69">
        <f>IF(ISERROR(H360/I360),0,(H360/I360))</f>
        <v>136.30113636363635</v>
      </c>
      <c r="K360" s="70"/>
      <c r="L360" s="71"/>
    </row>
    <row r="361" spans="1:12" s="59" customFormat="1" ht="14.25" outlineLevel="2">
      <c r="A361" s="60" t="s">
        <v>690</v>
      </c>
      <c r="B361" s="60" t="s">
        <v>691</v>
      </c>
      <c r="C361" s="60" t="s">
        <v>182</v>
      </c>
      <c r="D361" s="60" t="s">
        <v>183</v>
      </c>
      <c r="E361" s="60" t="s">
        <v>489</v>
      </c>
      <c r="F361" s="60" t="s">
        <v>490</v>
      </c>
      <c r="G361" s="60" t="s">
        <v>692</v>
      </c>
      <c r="H361" s="67">
        <v>1</v>
      </c>
      <c r="I361" s="68">
        <v>0.7301680773071487</v>
      </c>
      <c r="J361" s="69">
        <f>IF(ISERROR(H361/I361),0,(H361/I361))</f>
        <v>1.3695476850864094</v>
      </c>
      <c r="K361" s="70"/>
      <c r="L361" s="71"/>
    </row>
    <row r="362" spans="1:12" s="59" customFormat="1" ht="15" outlineLevel="1">
      <c r="A362" s="60"/>
      <c r="B362" s="60"/>
      <c r="C362" s="73" t="s">
        <v>770</v>
      </c>
      <c r="D362" s="60"/>
      <c r="E362" s="60"/>
      <c r="F362" s="60"/>
      <c r="G362" s="60"/>
      <c r="H362" s="67">
        <f>SUBTOTAL(9,H359:H361)</f>
        <v>347</v>
      </c>
      <c r="I362" s="68"/>
      <c r="J362" s="69">
        <f>SUBTOTAL(9,J359:J361)</f>
        <v>307.2193775160594</v>
      </c>
      <c r="K362" s="70"/>
      <c r="L362" s="71"/>
    </row>
    <row r="363" spans="1:12" s="59" customFormat="1" ht="14.25" outlineLevel="2">
      <c r="A363" s="60" t="s">
        <v>690</v>
      </c>
      <c r="B363" s="60" t="s">
        <v>691</v>
      </c>
      <c r="C363" s="60" t="s">
        <v>184</v>
      </c>
      <c r="D363" s="60" t="s">
        <v>185</v>
      </c>
      <c r="E363" s="60" t="s">
        <v>485</v>
      </c>
      <c r="F363" s="60" t="s">
        <v>486</v>
      </c>
      <c r="G363" s="60" t="s">
        <v>692</v>
      </c>
      <c r="H363" s="67">
        <v>204</v>
      </c>
      <c r="I363" s="68">
        <v>0.5014384699542122</v>
      </c>
      <c r="J363" s="69">
        <f>IF(ISERROR(H363/I363),0,(H363/I363))</f>
        <v>406.8295757575757</v>
      </c>
      <c r="K363" s="70"/>
      <c r="L363" s="71"/>
    </row>
    <row r="364" spans="1:12" s="59" customFormat="1" ht="14.25" outlineLevel="2">
      <c r="A364" s="60" t="s">
        <v>690</v>
      </c>
      <c r="B364" s="60" t="s">
        <v>691</v>
      </c>
      <c r="C364" s="60" t="s">
        <v>184</v>
      </c>
      <c r="D364" s="60" t="s">
        <v>185</v>
      </c>
      <c r="E364" s="60" t="s">
        <v>469</v>
      </c>
      <c r="F364" s="60" t="s">
        <v>470</v>
      </c>
      <c r="G364" s="60" t="s">
        <v>692</v>
      </c>
      <c r="H364" s="67">
        <v>0</v>
      </c>
      <c r="I364" s="68">
        <v>1.1619080983242833</v>
      </c>
      <c r="J364" s="69">
        <f>IF(ISERROR(H364/I364),0,(H364/I364))</f>
        <v>0</v>
      </c>
      <c r="K364" s="70"/>
      <c r="L364" s="71"/>
    </row>
    <row r="365" spans="1:12" s="59" customFormat="1" ht="14.25" outlineLevel="2">
      <c r="A365" s="60" t="s">
        <v>690</v>
      </c>
      <c r="B365" s="60" t="s">
        <v>691</v>
      </c>
      <c r="C365" s="60" t="s">
        <v>184</v>
      </c>
      <c r="D365" s="60" t="s">
        <v>185</v>
      </c>
      <c r="E365" s="60" t="s">
        <v>489</v>
      </c>
      <c r="F365" s="60" t="s">
        <v>490</v>
      </c>
      <c r="G365" s="60" t="s">
        <v>692</v>
      </c>
      <c r="H365" s="67">
        <v>0</v>
      </c>
      <c r="I365" s="68">
        <v>0.7301680773071487</v>
      </c>
      <c r="J365" s="69">
        <f>IF(ISERROR(H365/I365),0,(H365/I365))</f>
        <v>0</v>
      </c>
      <c r="K365" s="70"/>
      <c r="L365" s="71"/>
    </row>
    <row r="366" spans="1:12" s="59" customFormat="1" ht="15" outlineLevel="1">
      <c r="A366" s="60"/>
      <c r="B366" s="60"/>
      <c r="C366" s="73" t="s">
        <v>771</v>
      </c>
      <c r="D366" s="60"/>
      <c r="E366" s="60"/>
      <c r="F366" s="60"/>
      <c r="G366" s="60"/>
      <c r="H366" s="67">
        <f>SUBTOTAL(9,H363:H365)</f>
        <v>204</v>
      </c>
      <c r="I366" s="68"/>
      <c r="J366" s="69">
        <f>SUBTOTAL(9,J363:J365)</f>
        <v>406.8295757575757</v>
      </c>
      <c r="K366" s="70"/>
      <c r="L366" s="71"/>
    </row>
    <row r="367" spans="1:12" s="59" customFormat="1" ht="14.25" outlineLevel="2">
      <c r="A367" s="60" t="s">
        <v>690</v>
      </c>
      <c r="B367" s="60" t="s">
        <v>691</v>
      </c>
      <c r="C367" s="60" t="s">
        <v>63</v>
      </c>
      <c r="D367" s="60" t="s">
        <v>64</v>
      </c>
      <c r="E367" s="60" t="s">
        <v>519</v>
      </c>
      <c r="F367" s="60" t="s">
        <v>520</v>
      </c>
      <c r="G367" s="60" t="s">
        <v>692</v>
      </c>
      <c r="H367" s="67">
        <v>89</v>
      </c>
      <c r="I367" s="68">
        <v>1.140901771336554</v>
      </c>
      <c r="J367" s="69">
        <f aca="true" t="shared" si="9" ref="J367:J374">IF(ISERROR(H367/I367),0,(H367/I367))</f>
        <v>78.00846859562456</v>
      </c>
      <c r="K367" s="70"/>
      <c r="L367" s="71"/>
    </row>
    <row r="368" spans="1:12" s="59" customFormat="1" ht="14.25" outlineLevel="2">
      <c r="A368" s="60" t="s">
        <v>690</v>
      </c>
      <c r="B368" s="60" t="s">
        <v>691</v>
      </c>
      <c r="C368" s="60" t="s">
        <v>63</v>
      </c>
      <c r="D368" s="60" t="s">
        <v>64</v>
      </c>
      <c r="E368" s="60" t="s">
        <v>513</v>
      </c>
      <c r="F368" s="60" t="s">
        <v>514</v>
      </c>
      <c r="G368" s="60" t="s">
        <v>692</v>
      </c>
      <c r="H368" s="67">
        <v>3</v>
      </c>
      <c r="I368" s="68">
        <v>0.15525406829754657</v>
      </c>
      <c r="J368" s="69">
        <f t="shared" si="9"/>
        <v>19.323165137614676</v>
      </c>
      <c r="K368" s="70"/>
      <c r="L368" s="71"/>
    </row>
    <row r="369" spans="1:12" s="59" customFormat="1" ht="14.25" outlineLevel="2">
      <c r="A369" s="60" t="s">
        <v>690</v>
      </c>
      <c r="B369" s="60" t="s">
        <v>691</v>
      </c>
      <c r="C369" s="60" t="s">
        <v>63</v>
      </c>
      <c r="D369" s="60" t="s">
        <v>64</v>
      </c>
      <c r="E369" s="60" t="s">
        <v>469</v>
      </c>
      <c r="F369" s="60" t="s">
        <v>470</v>
      </c>
      <c r="G369" s="60" t="s">
        <v>692</v>
      </c>
      <c r="H369" s="67">
        <v>2</v>
      </c>
      <c r="I369" s="68">
        <v>1.1619080983242833</v>
      </c>
      <c r="J369" s="69">
        <f t="shared" si="9"/>
        <v>1.7213065326633166</v>
      </c>
      <c r="K369" s="70"/>
      <c r="L369" s="71"/>
    </row>
    <row r="370" spans="1:12" s="59" customFormat="1" ht="14.25" outlineLevel="2">
      <c r="A370" s="60" t="s">
        <v>690</v>
      </c>
      <c r="B370" s="60" t="s">
        <v>691</v>
      </c>
      <c r="C370" s="60" t="s">
        <v>63</v>
      </c>
      <c r="D370" s="60" t="s">
        <v>64</v>
      </c>
      <c r="E370" s="60" t="s">
        <v>65</v>
      </c>
      <c r="F370" s="60" t="s">
        <v>378</v>
      </c>
      <c r="G370" s="60" t="s">
        <v>692</v>
      </c>
      <c r="H370" s="67">
        <v>1</v>
      </c>
      <c r="I370" s="68">
        <v>1.0526315789473684</v>
      </c>
      <c r="J370" s="69">
        <f t="shared" si="9"/>
        <v>0.9500000000000001</v>
      </c>
      <c r="K370" s="70"/>
      <c r="L370" s="71"/>
    </row>
    <row r="371" spans="1:12" s="59" customFormat="1" ht="14.25" outlineLevel="2">
      <c r="A371" s="60" t="s">
        <v>690</v>
      </c>
      <c r="B371" s="60" t="s">
        <v>691</v>
      </c>
      <c r="C371" s="60" t="s">
        <v>63</v>
      </c>
      <c r="D371" s="60" t="s">
        <v>64</v>
      </c>
      <c r="E371" s="60" t="s">
        <v>485</v>
      </c>
      <c r="F371" s="60" t="s">
        <v>486</v>
      </c>
      <c r="G371" s="60" t="s">
        <v>692</v>
      </c>
      <c r="H371" s="67">
        <v>1</v>
      </c>
      <c r="I371" s="68">
        <v>0.5014384699542122</v>
      </c>
      <c r="J371" s="69">
        <f t="shared" si="9"/>
        <v>1.994262626262626</v>
      </c>
      <c r="K371" s="70"/>
      <c r="L371" s="71"/>
    </row>
    <row r="372" spans="1:12" s="59" customFormat="1" ht="14.25" outlineLevel="2">
      <c r="A372" s="60" t="s">
        <v>690</v>
      </c>
      <c r="B372" s="60" t="s">
        <v>691</v>
      </c>
      <c r="C372" s="60" t="s">
        <v>63</v>
      </c>
      <c r="D372" s="60" t="s">
        <v>64</v>
      </c>
      <c r="E372" s="60" t="s">
        <v>517</v>
      </c>
      <c r="F372" s="60" t="s">
        <v>518</v>
      </c>
      <c r="G372" s="60" t="s">
        <v>692</v>
      </c>
      <c r="H372" s="67">
        <v>548</v>
      </c>
      <c r="I372" s="68">
        <v>1.1410058777122576</v>
      </c>
      <c r="J372" s="69">
        <f t="shared" si="9"/>
        <v>480.27798165137614</v>
      </c>
      <c r="K372" s="70"/>
      <c r="L372" s="71"/>
    </row>
    <row r="373" spans="1:12" s="59" customFormat="1" ht="14.25" outlineLevel="2">
      <c r="A373" s="60" t="s">
        <v>690</v>
      </c>
      <c r="B373" s="60" t="s">
        <v>691</v>
      </c>
      <c r="C373" s="60" t="s">
        <v>63</v>
      </c>
      <c r="D373" s="60" t="s">
        <v>64</v>
      </c>
      <c r="E373" s="60" t="s">
        <v>491</v>
      </c>
      <c r="F373" s="60" t="s">
        <v>492</v>
      </c>
      <c r="G373" s="60" t="s">
        <v>692</v>
      </c>
      <c r="H373" s="67">
        <v>6</v>
      </c>
      <c r="I373" s="68">
        <v>1.093167701863354</v>
      </c>
      <c r="J373" s="69">
        <f t="shared" si="9"/>
        <v>5.488636363636363</v>
      </c>
      <c r="K373" s="70"/>
      <c r="L373" s="71"/>
    </row>
    <row r="374" spans="1:12" s="59" customFormat="1" ht="14.25" outlineLevel="2">
      <c r="A374" s="60" t="s">
        <v>690</v>
      </c>
      <c r="B374" s="60" t="s">
        <v>691</v>
      </c>
      <c r="C374" s="60" t="s">
        <v>63</v>
      </c>
      <c r="D374" s="60" t="s">
        <v>64</v>
      </c>
      <c r="E374" s="60" t="s">
        <v>521</v>
      </c>
      <c r="F374" s="60" t="s">
        <v>522</v>
      </c>
      <c r="G374" s="60" t="s">
        <v>692</v>
      </c>
      <c r="H374" s="67">
        <v>60</v>
      </c>
      <c r="I374" s="68">
        <v>1.019725367075762</v>
      </c>
      <c r="J374" s="69">
        <f t="shared" si="9"/>
        <v>58.83937179287824</v>
      </c>
      <c r="K374" s="70"/>
      <c r="L374" s="71"/>
    </row>
    <row r="375" spans="1:12" s="59" customFormat="1" ht="15" outlineLevel="1">
      <c r="A375" s="60"/>
      <c r="B375" s="60"/>
      <c r="C375" s="73" t="s">
        <v>772</v>
      </c>
      <c r="D375" s="60"/>
      <c r="E375" s="60"/>
      <c r="F375" s="60"/>
      <c r="G375" s="60"/>
      <c r="H375" s="67">
        <f>SUBTOTAL(9,H367:H374)</f>
        <v>710</v>
      </c>
      <c r="I375" s="68"/>
      <c r="J375" s="69">
        <f>SUBTOTAL(9,J367:J374)</f>
        <v>646.6031927000558</v>
      </c>
      <c r="K375" s="70"/>
      <c r="L375" s="71"/>
    </row>
    <row r="376" spans="1:12" s="59" customFormat="1" ht="14.25" outlineLevel="2">
      <c r="A376" s="60" t="s">
        <v>690</v>
      </c>
      <c r="B376" s="60" t="s">
        <v>691</v>
      </c>
      <c r="C376" s="60" t="s">
        <v>196</v>
      </c>
      <c r="D376" s="60" t="s">
        <v>197</v>
      </c>
      <c r="E376" s="60" t="s">
        <v>521</v>
      </c>
      <c r="F376" s="60" t="s">
        <v>522</v>
      </c>
      <c r="G376" s="60" t="s">
        <v>692</v>
      </c>
      <c r="H376" s="67">
        <v>0</v>
      </c>
      <c r="I376" s="68">
        <v>1.019725367075762</v>
      </c>
      <c r="J376" s="69">
        <f>IF(ISERROR(H376/I376),0,(H376/I376))</f>
        <v>0</v>
      </c>
      <c r="K376" s="70"/>
      <c r="L376" s="71"/>
    </row>
    <row r="377" spans="1:12" s="59" customFormat="1" ht="14.25" outlineLevel="2">
      <c r="A377" s="60" t="s">
        <v>690</v>
      </c>
      <c r="B377" s="60" t="s">
        <v>691</v>
      </c>
      <c r="C377" s="60" t="s">
        <v>196</v>
      </c>
      <c r="D377" s="60" t="s">
        <v>197</v>
      </c>
      <c r="E377" s="60" t="s">
        <v>519</v>
      </c>
      <c r="F377" s="60" t="s">
        <v>520</v>
      </c>
      <c r="G377" s="60" t="s">
        <v>692</v>
      </c>
      <c r="H377" s="67">
        <v>134</v>
      </c>
      <c r="I377" s="68">
        <v>1.140901771336554</v>
      </c>
      <c r="J377" s="69">
        <f>IF(ISERROR(H377/I377),0,(H377/I377))</f>
        <v>117.45095271700777</v>
      </c>
      <c r="K377" s="70"/>
      <c r="L377" s="71"/>
    </row>
    <row r="378" spans="1:12" s="59" customFormat="1" ht="15" outlineLevel="1">
      <c r="A378" s="60"/>
      <c r="B378" s="60"/>
      <c r="C378" s="73" t="s">
        <v>773</v>
      </c>
      <c r="D378" s="60"/>
      <c r="E378" s="60"/>
      <c r="F378" s="60"/>
      <c r="G378" s="60"/>
      <c r="H378" s="67">
        <f>SUBTOTAL(9,H376:H377)</f>
        <v>134</v>
      </c>
      <c r="I378" s="68"/>
      <c r="J378" s="69">
        <f>SUBTOTAL(9,J376:J377)</f>
        <v>117.45095271700777</v>
      </c>
      <c r="K378" s="70"/>
      <c r="L378" s="71"/>
    </row>
    <row r="379" spans="1:12" s="59" customFormat="1" ht="14.25" outlineLevel="2">
      <c r="A379" s="60" t="s">
        <v>690</v>
      </c>
      <c r="B379" s="60" t="s">
        <v>691</v>
      </c>
      <c r="C379" s="60" t="s">
        <v>65</v>
      </c>
      <c r="D379" s="60" t="s">
        <v>378</v>
      </c>
      <c r="E379" s="60" t="s">
        <v>471</v>
      </c>
      <c r="F379" s="60" t="s">
        <v>472</v>
      </c>
      <c r="G379" s="60" t="s">
        <v>692</v>
      </c>
      <c r="H379" s="67">
        <v>0</v>
      </c>
      <c r="I379" s="68">
        <v>0.9122645841131434</v>
      </c>
      <c r="J379" s="69">
        <f aca="true" t="shared" si="10" ref="J379:J384">IF(ISERROR(H379/I379),0,(H379/I379))</f>
        <v>0</v>
      </c>
      <c r="K379" s="70"/>
      <c r="L379" s="71"/>
    </row>
    <row r="380" spans="1:12" s="59" customFormat="1" ht="14.25" outlineLevel="2">
      <c r="A380" s="60" t="s">
        <v>690</v>
      </c>
      <c r="B380" s="60" t="s">
        <v>691</v>
      </c>
      <c r="C380" s="60" t="s">
        <v>65</v>
      </c>
      <c r="D380" s="60" t="s">
        <v>378</v>
      </c>
      <c r="E380" s="60" t="s">
        <v>511</v>
      </c>
      <c r="F380" s="60" t="s">
        <v>512</v>
      </c>
      <c r="G380" s="60" t="s">
        <v>692</v>
      </c>
      <c r="H380" s="67">
        <v>95</v>
      </c>
      <c r="I380" s="68">
        <v>0.501114320001055</v>
      </c>
      <c r="J380" s="69">
        <f t="shared" si="10"/>
        <v>189.5775</v>
      </c>
      <c r="K380" s="70"/>
      <c r="L380" s="71"/>
    </row>
    <row r="381" spans="1:12" s="59" customFormat="1" ht="14.25" outlineLevel="2">
      <c r="A381" s="60" t="s">
        <v>690</v>
      </c>
      <c r="B381" s="60" t="s">
        <v>691</v>
      </c>
      <c r="C381" s="60" t="s">
        <v>65</v>
      </c>
      <c r="D381" s="60" t="s">
        <v>378</v>
      </c>
      <c r="E381" s="60" t="s">
        <v>65</v>
      </c>
      <c r="F381" s="60" t="s">
        <v>378</v>
      </c>
      <c r="G381" s="60" t="s">
        <v>692</v>
      </c>
      <c r="H381" s="67">
        <v>20</v>
      </c>
      <c r="I381" s="68">
        <v>1.0526315789473684</v>
      </c>
      <c r="J381" s="69">
        <f t="shared" si="10"/>
        <v>19</v>
      </c>
      <c r="K381" s="70"/>
      <c r="L381" s="71"/>
    </row>
    <row r="382" spans="1:12" s="59" customFormat="1" ht="14.25" outlineLevel="2">
      <c r="A382" s="60" t="s">
        <v>690</v>
      </c>
      <c r="B382" s="60" t="s">
        <v>691</v>
      </c>
      <c r="C382" s="60" t="s">
        <v>65</v>
      </c>
      <c r="D382" s="60" t="s">
        <v>378</v>
      </c>
      <c r="E382" s="60" t="s">
        <v>485</v>
      </c>
      <c r="F382" s="60" t="s">
        <v>486</v>
      </c>
      <c r="G382" s="60" t="s">
        <v>692</v>
      </c>
      <c r="H382" s="67">
        <v>0</v>
      </c>
      <c r="I382" s="68">
        <v>0.5014384699542122</v>
      </c>
      <c r="J382" s="69">
        <f t="shared" si="10"/>
        <v>0</v>
      </c>
      <c r="K382" s="70"/>
      <c r="L382" s="71"/>
    </row>
    <row r="383" spans="1:12" s="59" customFormat="1" ht="14.25" outlineLevel="2">
      <c r="A383" s="60" t="s">
        <v>690</v>
      </c>
      <c r="B383" s="60" t="s">
        <v>691</v>
      </c>
      <c r="C383" s="60" t="s">
        <v>65</v>
      </c>
      <c r="D383" s="60" t="s">
        <v>378</v>
      </c>
      <c r="E383" s="60" t="s">
        <v>513</v>
      </c>
      <c r="F383" s="60" t="s">
        <v>514</v>
      </c>
      <c r="G383" s="60" t="s">
        <v>692</v>
      </c>
      <c r="H383" s="67">
        <v>58</v>
      </c>
      <c r="I383" s="68">
        <v>0.15525406829754657</v>
      </c>
      <c r="J383" s="69">
        <f t="shared" si="10"/>
        <v>373.5811926605504</v>
      </c>
      <c r="K383" s="70"/>
      <c r="L383" s="71"/>
    </row>
    <row r="384" spans="1:12" s="59" customFormat="1" ht="14.25" outlineLevel="2">
      <c r="A384" s="60" t="s">
        <v>690</v>
      </c>
      <c r="B384" s="60" t="s">
        <v>691</v>
      </c>
      <c r="C384" s="60" t="s">
        <v>65</v>
      </c>
      <c r="D384" s="60" t="s">
        <v>378</v>
      </c>
      <c r="E384" s="60" t="s">
        <v>525</v>
      </c>
      <c r="F384" s="60" t="s">
        <v>526</v>
      </c>
      <c r="G384" s="60" t="s">
        <v>692</v>
      </c>
      <c r="H384" s="67">
        <v>4</v>
      </c>
      <c r="I384" s="68">
        <v>1.0735030457363772</v>
      </c>
      <c r="J384" s="69">
        <f t="shared" si="10"/>
        <v>3.726118911247402</v>
      </c>
      <c r="K384" s="70"/>
      <c r="L384" s="71"/>
    </row>
    <row r="385" spans="1:12" s="59" customFormat="1" ht="15" outlineLevel="1">
      <c r="A385" s="60"/>
      <c r="B385" s="60"/>
      <c r="C385" s="73" t="s">
        <v>774</v>
      </c>
      <c r="D385" s="60"/>
      <c r="E385" s="60"/>
      <c r="F385" s="60"/>
      <c r="G385" s="60"/>
      <c r="H385" s="67">
        <f>SUBTOTAL(9,H379:H384)</f>
        <v>177</v>
      </c>
      <c r="I385" s="68"/>
      <c r="J385" s="69">
        <f>SUBTOTAL(9,J379:J384)</f>
        <v>585.8848115717979</v>
      </c>
      <c r="K385" s="70"/>
      <c r="L385" s="71"/>
    </row>
    <row r="386" spans="1:12" s="59" customFormat="1" ht="14.25" outlineLevel="2">
      <c r="A386" s="60" t="s">
        <v>690</v>
      </c>
      <c r="B386" s="60" t="s">
        <v>691</v>
      </c>
      <c r="C386" s="60" t="s">
        <v>198</v>
      </c>
      <c r="D386" s="60" t="s">
        <v>379</v>
      </c>
      <c r="E386" s="60" t="s">
        <v>65</v>
      </c>
      <c r="F386" s="60" t="s">
        <v>378</v>
      </c>
      <c r="G386" s="60" t="s">
        <v>692</v>
      </c>
      <c r="H386" s="67">
        <v>0</v>
      </c>
      <c r="I386" s="68">
        <v>1.0526315789473684</v>
      </c>
      <c r="J386" s="69">
        <f aca="true" t="shared" si="11" ref="J386:J393">IF(ISERROR(H386/I386),0,(H386/I386))</f>
        <v>0</v>
      </c>
      <c r="K386" s="70"/>
      <c r="L386" s="71"/>
    </row>
    <row r="387" spans="1:12" s="59" customFormat="1" ht="14.25" outlineLevel="2">
      <c r="A387" s="60" t="s">
        <v>690</v>
      </c>
      <c r="B387" s="60" t="s">
        <v>691</v>
      </c>
      <c r="C387" s="60" t="s">
        <v>198</v>
      </c>
      <c r="D387" s="60" t="s">
        <v>379</v>
      </c>
      <c r="E387" s="60" t="s">
        <v>413</v>
      </c>
      <c r="F387" s="60" t="s">
        <v>414</v>
      </c>
      <c r="G387" s="60" t="s">
        <v>692</v>
      </c>
      <c r="H387" s="67">
        <v>0</v>
      </c>
      <c r="I387" s="68">
        <v>0.5137306907117852</v>
      </c>
      <c r="J387" s="69">
        <f t="shared" si="11"/>
        <v>0</v>
      </c>
      <c r="K387" s="70"/>
      <c r="L387" s="71"/>
    </row>
    <row r="388" spans="1:12" s="59" customFormat="1" ht="14.25" outlineLevel="2">
      <c r="A388" s="60" t="s">
        <v>690</v>
      </c>
      <c r="B388" s="60" t="s">
        <v>691</v>
      </c>
      <c r="C388" s="60" t="s">
        <v>198</v>
      </c>
      <c r="D388" s="60" t="s">
        <v>379</v>
      </c>
      <c r="E388" s="60" t="s">
        <v>483</v>
      </c>
      <c r="F388" s="60" t="s">
        <v>484</v>
      </c>
      <c r="G388" s="60" t="s">
        <v>692</v>
      </c>
      <c r="H388" s="67">
        <v>16</v>
      </c>
      <c r="I388" s="68">
        <v>0.336311203896495</v>
      </c>
      <c r="J388" s="69">
        <f t="shared" si="11"/>
        <v>47.57498357064622</v>
      </c>
      <c r="K388" s="70"/>
      <c r="L388" s="71"/>
    </row>
    <row r="389" spans="1:12" s="59" customFormat="1" ht="14.25" outlineLevel="2">
      <c r="A389" s="60" t="s">
        <v>690</v>
      </c>
      <c r="B389" s="60" t="s">
        <v>691</v>
      </c>
      <c r="C389" s="60" t="s">
        <v>198</v>
      </c>
      <c r="D389" s="60" t="s">
        <v>379</v>
      </c>
      <c r="E389" s="60" t="s">
        <v>513</v>
      </c>
      <c r="F389" s="60" t="s">
        <v>514</v>
      </c>
      <c r="G389" s="60" t="s">
        <v>692</v>
      </c>
      <c r="H389" s="67">
        <v>0</v>
      </c>
      <c r="I389" s="68">
        <v>0.15525406829754657</v>
      </c>
      <c r="J389" s="69">
        <f t="shared" si="11"/>
        <v>0</v>
      </c>
      <c r="K389" s="70"/>
      <c r="L389" s="71"/>
    </row>
    <row r="390" spans="1:12" s="59" customFormat="1" ht="14.25" outlineLevel="2">
      <c r="A390" s="60" t="s">
        <v>690</v>
      </c>
      <c r="B390" s="60" t="s">
        <v>691</v>
      </c>
      <c r="C390" s="60" t="s">
        <v>198</v>
      </c>
      <c r="D390" s="60" t="s">
        <v>379</v>
      </c>
      <c r="E390" s="60" t="s">
        <v>533</v>
      </c>
      <c r="F390" s="60" t="s">
        <v>534</v>
      </c>
      <c r="G390" s="60" t="s">
        <v>692</v>
      </c>
      <c r="H390" s="67">
        <v>51.512</v>
      </c>
      <c r="I390" s="68">
        <v>0.8325549705421732</v>
      </c>
      <c r="J390" s="69">
        <f t="shared" si="11"/>
        <v>61.87219081336402</v>
      </c>
      <c r="K390" s="70"/>
      <c r="L390" s="71"/>
    </row>
    <row r="391" spans="1:12" s="59" customFormat="1" ht="14.25" outlineLevel="2">
      <c r="A391" s="60" t="s">
        <v>690</v>
      </c>
      <c r="B391" s="60" t="s">
        <v>691</v>
      </c>
      <c r="C391" s="60" t="s">
        <v>198</v>
      </c>
      <c r="D391" s="60" t="s">
        <v>379</v>
      </c>
      <c r="E391" s="60" t="s">
        <v>527</v>
      </c>
      <c r="F391" s="60" t="s">
        <v>528</v>
      </c>
      <c r="G391" s="60" t="s">
        <v>692</v>
      </c>
      <c r="H391" s="67">
        <v>311</v>
      </c>
      <c r="I391" s="68">
        <v>0.8732153135572996</v>
      </c>
      <c r="J391" s="69">
        <f t="shared" si="11"/>
        <v>356.1549999999999</v>
      </c>
      <c r="K391" s="70"/>
      <c r="L391" s="71"/>
    </row>
    <row r="392" spans="1:12" s="59" customFormat="1" ht="14.25" outlineLevel="2">
      <c r="A392" s="60" t="s">
        <v>690</v>
      </c>
      <c r="B392" s="60" t="s">
        <v>691</v>
      </c>
      <c r="C392" s="60" t="s">
        <v>198</v>
      </c>
      <c r="D392" s="60" t="s">
        <v>379</v>
      </c>
      <c r="E392" s="60" t="s">
        <v>531</v>
      </c>
      <c r="F392" s="60" t="s">
        <v>532</v>
      </c>
      <c r="G392" s="60" t="s">
        <v>692</v>
      </c>
      <c r="H392" s="67">
        <v>18</v>
      </c>
      <c r="I392" s="68">
        <v>0.7139588100686499</v>
      </c>
      <c r="J392" s="69">
        <f t="shared" si="11"/>
        <v>25.21153846153846</v>
      </c>
      <c r="K392" s="70"/>
      <c r="L392" s="71"/>
    </row>
    <row r="393" spans="1:12" s="59" customFormat="1" ht="14.25" outlineLevel="2">
      <c r="A393" s="60" t="s">
        <v>690</v>
      </c>
      <c r="B393" s="60" t="s">
        <v>691</v>
      </c>
      <c r="C393" s="60" t="s">
        <v>198</v>
      </c>
      <c r="D393" s="60" t="s">
        <v>379</v>
      </c>
      <c r="E393" s="60" t="s">
        <v>469</v>
      </c>
      <c r="F393" s="60" t="s">
        <v>470</v>
      </c>
      <c r="G393" s="60" t="s">
        <v>692</v>
      </c>
      <c r="H393" s="67">
        <v>0</v>
      </c>
      <c r="I393" s="68">
        <v>1.1619080983242833</v>
      </c>
      <c r="J393" s="69">
        <f t="shared" si="11"/>
        <v>0</v>
      </c>
      <c r="K393" s="70"/>
      <c r="L393" s="71"/>
    </row>
    <row r="394" spans="1:12" s="59" customFormat="1" ht="15" outlineLevel="1">
      <c r="A394" s="60"/>
      <c r="B394" s="60"/>
      <c r="C394" s="73" t="s">
        <v>775</v>
      </c>
      <c r="D394" s="60"/>
      <c r="E394" s="60"/>
      <c r="F394" s="60"/>
      <c r="G394" s="60"/>
      <c r="H394" s="67">
        <f>SUBTOTAL(9,H386:H393)</f>
        <v>396.512</v>
      </c>
      <c r="I394" s="68"/>
      <c r="J394" s="69">
        <f>SUBTOTAL(9,J386:J393)</f>
        <v>490.8137128455486</v>
      </c>
      <c r="K394" s="70"/>
      <c r="L394" s="71"/>
    </row>
    <row r="395" spans="1:12" s="59" customFormat="1" ht="14.25" outlineLevel="2">
      <c r="A395" s="60" t="s">
        <v>690</v>
      </c>
      <c r="B395" s="60" t="s">
        <v>691</v>
      </c>
      <c r="C395" s="60" t="s">
        <v>307</v>
      </c>
      <c r="D395" s="60" t="s">
        <v>308</v>
      </c>
      <c r="E395" s="60" t="s">
        <v>81</v>
      </c>
      <c r="F395" s="60" t="s">
        <v>82</v>
      </c>
      <c r="G395" s="60" t="s">
        <v>692</v>
      </c>
      <c r="H395" s="67">
        <v>2</v>
      </c>
      <c r="I395" s="68">
        <v>0.9343116516579969</v>
      </c>
      <c r="J395" s="69">
        <f>IF(ISERROR(H395/I395),0,(H395/I395))</f>
        <v>2.1406133557800224</v>
      </c>
      <c r="K395" s="70"/>
      <c r="L395" s="71"/>
    </row>
    <row r="396" spans="1:12" s="59" customFormat="1" ht="14.25" outlineLevel="2">
      <c r="A396" s="60" t="s">
        <v>690</v>
      </c>
      <c r="B396" s="60" t="s">
        <v>691</v>
      </c>
      <c r="C396" s="60" t="s">
        <v>307</v>
      </c>
      <c r="D396" s="60" t="s">
        <v>308</v>
      </c>
      <c r="E396" s="60" t="s">
        <v>497</v>
      </c>
      <c r="F396" s="60" t="s">
        <v>498</v>
      </c>
      <c r="G396" s="60" t="s">
        <v>692</v>
      </c>
      <c r="H396" s="67">
        <v>0</v>
      </c>
      <c r="I396" s="68">
        <v>2.169312169312169</v>
      </c>
      <c r="J396" s="69">
        <f>IF(ISERROR(H396/I396),0,(H396/I396))</f>
        <v>0</v>
      </c>
      <c r="K396" s="70"/>
      <c r="L396" s="71"/>
    </row>
    <row r="397" spans="1:12" s="59" customFormat="1" ht="14.25" outlineLevel="2">
      <c r="A397" s="60" t="s">
        <v>690</v>
      </c>
      <c r="B397" s="60" t="s">
        <v>691</v>
      </c>
      <c r="C397" s="60" t="s">
        <v>307</v>
      </c>
      <c r="D397" s="60" t="s">
        <v>308</v>
      </c>
      <c r="E397" s="60" t="s">
        <v>597</v>
      </c>
      <c r="F397" s="60" t="s">
        <v>598</v>
      </c>
      <c r="G397" s="60" t="s">
        <v>692</v>
      </c>
      <c r="H397" s="67">
        <v>1</v>
      </c>
      <c r="I397" s="68">
        <v>0.7978334065290587</v>
      </c>
      <c r="J397" s="69">
        <f>IF(ISERROR(H397/I397),0,(H397/I397))</f>
        <v>1.2533944954128442</v>
      </c>
      <c r="K397" s="70"/>
      <c r="L397" s="71"/>
    </row>
    <row r="398" spans="1:12" s="59" customFormat="1" ht="14.25" outlineLevel="2">
      <c r="A398" s="60" t="s">
        <v>690</v>
      </c>
      <c r="B398" s="60" t="s">
        <v>691</v>
      </c>
      <c r="C398" s="60" t="s">
        <v>307</v>
      </c>
      <c r="D398" s="60" t="s">
        <v>308</v>
      </c>
      <c r="E398" s="60" t="s">
        <v>595</v>
      </c>
      <c r="F398" s="60" t="s">
        <v>596</v>
      </c>
      <c r="G398" s="60" t="s">
        <v>692</v>
      </c>
      <c r="H398" s="67">
        <v>169</v>
      </c>
      <c r="I398" s="68">
        <v>4.894234149771475</v>
      </c>
      <c r="J398" s="69">
        <f>IF(ISERROR(H398/I398),0,(H398/I398))</f>
        <v>34.530428015564205</v>
      </c>
      <c r="K398" s="70"/>
      <c r="L398" s="71"/>
    </row>
    <row r="399" spans="1:12" s="59" customFormat="1" ht="15" outlineLevel="1">
      <c r="A399" s="60"/>
      <c r="B399" s="60"/>
      <c r="C399" s="73" t="s">
        <v>776</v>
      </c>
      <c r="D399" s="60"/>
      <c r="E399" s="60"/>
      <c r="F399" s="60"/>
      <c r="G399" s="60"/>
      <c r="H399" s="67">
        <f>SUBTOTAL(9,H395:H398)</f>
        <v>172</v>
      </c>
      <c r="I399" s="68"/>
      <c r="J399" s="69">
        <f>SUBTOTAL(9,J395:J398)</f>
        <v>37.92443586675707</v>
      </c>
      <c r="K399" s="70"/>
      <c r="L399" s="71"/>
    </row>
    <row r="400" spans="1:12" s="59" customFormat="1" ht="14.25" outlineLevel="2">
      <c r="A400" s="60" t="s">
        <v>690</v>
      </c>
      <c r="B400" s="60" t="s">
        <v>691</v>
      </c>
      <c r="C400" s="60" t="s">
        <v>309</v>
      </c>
      <c r="D400" s="60" t="s">
        <v>310</v>
      </c>
      <c r="E400" s="60" t="s">
        <v>589</v>
      </c>
      <c r="F400" s="60" t="s">
        <v>590</v>
      </c>
      <c r="G400" s="60" t="s">
        <v>692</v>
      </c>
      <c r="H400" s="67">
        <v>1</v>
      </c>
      <c r="I400" s="68">
        <v>1.2133344877120507</v>
      </c>
      <c r="J400" s="69">
        <f>IF(ISERROR(H400/I400),0,(H400/I400))</f>
        <v>0.8241750400465998</v>
      </c>
      <c r="K400" s="70"/>
      <c r="L400" s="71"/>
    </row>
    <row r="401" spans="1:12" s="59" customFormat="1" ht="14.25" outlineLevel="2">
      <c r="A401" s="60" t="s">
        <v>690</v>
      </c>
      <c r="B401" s="60" t="s">
        <v>691</v>
      </c>
      <c r="C401" s="60" t="s">
        <v>309</v>
      </c>
      <c r="D401" s="60" t="s">
        <v>310</v>
      </c>
      <c r="E401" s="60" t="s">
        <v>81</v>
      </c>
      <c r="F401" s="60" t="s">
        <v>82</v>
      </c>
      <c r="G401" s="60" t="s">
        <v>692</v>
      </c>
      <c r="H401" s="67">
        <v>1</v>
      </c>
      <c r="I401" s="68">
        <v>0.9343116516579969</v>
      </c>
      <c r="J401" s="69">
        <f>IF(ISERROR(H401/I401),0,(H401/I401))</f>
        <v>1.0703066778900112</v>
      </c>
      <c r="K401" s="70"/>
      <c r="L401" s="71"/>
    </row>
    <row r="402" spans="1:12" s="59" customFormat="1" ht="14.25" outlineLevel="2">
      <c r="A402" s="60" t="s">
        <v>690</v>
      </c>
      <c r="B402" s="60" t="s">
        <v>691</v>
      </c>
      <c r="C402" s="60" t="s">
        <v>309</v>
      </c>
      <c r="D402" s="60" t="s">
        <v>310</v>
      </c>
      <c r="E402" s="60" t="s">
        <v>595</v>
      </c>
      <c r="F402" s="60" t="s">
        <v>596</v>
      </c>
      <c r="G402" s="60" t="s">
        <v>692</v>
      </c>
      <c r="H402" s="67">
        <v>83</v>
      </c>
      <c r="I402" s="68">
        <v>4.894234149771475</v>
      </c>
      <c r="J402" s="69">
        <f>IF(ISERROR(H402/I402),0,(H402/I402))</f>
        <v>16.958730918886562</v>
      </c>
      <c r="K402" s="70"/>
      <c r="L402" s="71"/>
    </row>
    <row r="403" spans="1:12" s="59" customFormat="1" ht="15" outlineLevel="1">
      <c r="A403" s="60"/>
      <c r="B403" s="60"/>
      <c r="C403" s="73" t="s">
        <v>777</v>
      </c>
      <c r="D403" s="60"/>
      <c r="E403" s="60"/>
      <c r="F403" s="60"/>
      <c r="G403" s="60"/>
      <c r="H403" s="67">
        <f>SUBTOTAL(9,H400:H402)</f>
        <v>85</v>
      </c>
      <c r="I403" s="68"/>
      <c r="J403" s="69">
        <f>SUBTOTAL(9,J400:J402)</f>
        <v>18.853212636823173</v>
      </c>
      <c r="K403" s="70"/>
      <c r="L403" s="71"/>
    </row>
    <row r="404" spans="1:12" s="59" customFormat="1" ht="14.25" outlineLevel="2">
      <c r="A404" s="60" t="s">
        <v>690</v>
      </c>
      <c r="B404" s="60" t="s">
        <v>691</v>
      </c>
      <c r="C404" s="60" t="s">
        <v>118</v>
      </c>
      <c r="D404" s="60" t="s">
        <v>119</v>
      </c>
      <c r="E404" s="60" t="s">
        <v>409</v>
      </c>
      <c r="F404" s="60" t="s">
        <v>709</v>
      </c>
      <c r="G404" s="60" t="s">
        <v>692</v>
      </c>
      <c r="H404" s="67">
        <v>8</v>
      </c>
      <c r="I404" s="68">
        <v>1.261058388290172</v>
      </c>
      <c r="J404" s="69">
        <f aca="true" t="shared" si="12" ref="J404:J409">IF(ISERROR(H404/I404),0,(H404/I404))</f>
        <v>6.343877551020409</v>
      </c>
      <c r="K404" s="70"/>
      <c r="L404" s="71"/>
    </row>
    <row r="405" spans="1:12" s="59" customFormat="1" ht="14.25" outlineLevel="2">
      <c r="A405" s="60" t="s">
        <v>690</v>
      </c>
      <c r="B405" s="60" t="s">
        <v>691</v>
      </c>
      <c r="C405" s="60" t="s">
        <v>118</v>
      </c>
      <c r="D405" s="60" t="s">
        <v>119</v>
      </c>
      <c r="E405" s="60" t="s">
        <v>421</v>
      </c>
      <c r="F405" s="60" t="s">
        <v>422</v>
      </c>
      <c r="G405" s="60" t="s">
        <v>692</v>
      </c>
      <c r="H405" s="67">
        <v>1</v>
      </c>
      <c r="I405" s="68">
        <v>1.1847894970066812</v>
      </c>
      <c r="J405" s="69">
        <f t="shared" si="12"/>
        <v>0.8440317900576062</v>
      </c>
      <c r="K405" s="70"/>
      <c r="L405" s="71"/>
    </row>
    <row r="406" spans="1:12" s="59" customFormat="1" ht="14.25" outlineLevel="2">
      <c r="A406" s="60" t="s">
        <v>690</v>
      </c>
      <c r="B406" s="60" t="s">
        <v>691</v>
      </c>
      <c r="C406" s="60" t="s">
        <v>118</v>
      </c>
      <c r="D406" s="60" t="s">
        <v>119</v>
      </c>
      <c r="E406" s="60" t="s">
        <v>411</v>
      </c>
      <c r="F406" s="60" t="s">
        <v>412</v>
      </c>
      <c r="G406" s="60" t="s">
        <v>692</v>
      </c>
      <c r="H406" s="67">
        <v>291</v>
      </c>
      <c r="I406" s="68">
        <v>1.2050153064206706</v>
      </c>
      <c r="J406" s="69">
        <f t="shared" si="12"/>
        <v>241.49070841628958</v>
      </c>
      <c r="K406" s="70"/>
      <c r="L406" s="71"/>
    </row>
    <row r="407" spans="1:12" s="59" customFormat="1" ht="14.25" outlineLevel="2">
      <c r="A407" s="60" t="s">
        <v>690</v>
      </c>
      <c r="B407" s="60" t="s">
        <v>691</v>
      </c>
      <c r="C407" s="60" t="s">
        <v>118</v>
      </c>
      <c r="D407" s="60" t="s">
        <v>119</v>
      </c>
      <c r="E407" s="60" t="s">
        <v>417</v>
      </c>
      <c r="F407" s="60" t="s">
        <v>418</v>
      </c>
      <c r="G407" s="60" t="s">
        <v>692</v>
      </c>
      <c r="H407" s="67">
        <v>89</v>
      </c>
      <c r="I407" s="68">
        <v>0.6412107599336863</v>
      </c>
      <c r="J407" s="69">
        <f t="shared" si="12"/>
        <v>138.7999165971643</v>
      </c>
      <c r="K407" s="70"/>
      <c r="L407" s="71"/>
    </row>
    <row r="408" spans="1:12" s="59" customFormat="1" ht="14.25" outlineLevel="2">
      <c r="A408" s="60" t="s">
        <v>690</v>
      </c>
      <c r="B408" s="60" t="s">
        <v>691</v>
      </c>
      <c r="C408" s="60" t="s">
        <v>118</v>
      </c>
      <c r="D408" s="60" t="s">
        <v>119</v>
      </c>
      <c r="E408" s="60" t="s">
        <v>405</v>
      </c>
      <c r="F408" s="60" t="s">
        <v>406</v>
      </c>
      <c r="G408" s="60" t="s">
        <v>692</v>
      </c>
      <c r="H408" s="67">
        <v>9</v>
      </c>
      <c r="I408" s="68">
        <v>2.0255063765941483</v>
      </c>
      <c r="J408" s="69">
        <f t="shared" si="12"/>
        <v>4.443333333333333</v>
      </c>
      <c r="K408" s="70"/>
      <c r="L408" s="71"/>
    </row>
    <row r="409" spans="1:12" s="59" customFormat="1" ht="14.25" outlineLevel="2">
      <c r="A409" s="60" t="s">
        <v>690</v>
      </c>
      <c r="B409" s="60" t="s">
        <v>691</v>
      </c>
      <c r="C409" s="60" t="s">
        <v>118</v>
      </c>
      <c r="D409" s="60" t="s">
        <v>119</v>
      </c>
      <c r="E409" s="60" t="s">
        <v>407</v>
      </c>
      <c r="F409" s="60" t="s">
        <v>408</v>
      </c>
      <c r="G409" s="60" t="s">
        <v>692</v>
      </c>
      <c r="H409" s="67">
        <v>0</v>
      </c>
      <c r="I409" s="68">
        <v>0</v>
      </c>
      <c r="J409" s="69">
        <f t="shared" si="12"/>
        <v>0</v>
      </c>
      <c r="K409" s="70"/>
      <c r="L409" s="71"/>
    </row>
    <row r="410" spans="1:12" s="59" customFormat="1" ht="15" outlineLevel="1">
      <c r="A410" s="60"/>
      <c r="B410" s="60"/>
      <c r="C410" s="73" t="s">
        <v>778</v>
      </c>
      <c r="D410" s="60"/>
      <c r="E410" s="60"/>
      <c r="F410" s="60"/>
      <c r="G410" s="60"/>
      <c r="H410" s="67">
        <f>SUBTOTAL(9,H404:H409)</f>
        <v>398</v>
      </c>
      <c r="I410" s="68"/>
      <c r="J410" s="69">
        <f>SUBTOTAL(9,J404:J409)</f>
        <v>391.92186768786524</v>
      </c>
      <c r="K410" s="70"/>
      <c r="L410" s="71"/>
    </row>
    <row r="411" spans="1:12" s="59" customFormat="1" ht="14.25" outlineLevel="2">
      <c r="A411" s="60" t="s">
        <v>690</v>
      </c>
      <c r="B411" s="60" t="s">
        <v>691</v>
      </c>
      <c r="C411" s="60" t="s">
        <v>145</v>
      </c>
      <c r="D411" s="60" t="s">
        <v>380</v>
      </c>
      <c r="E411" s="60" t="s">
        <v>459</v>
      </c>
      <c r="F411" s="60" t="s">
        <v>460</v>
      </c>
      <c r="G411" s="60" t="s">
        <v>692</v>
      </c>
      <c r="H411" s="67">
        <v>157</v>
      </c>
      <c r="I411" s="68">
        <v>0.9127954149633849</v>
      </c>
      <c r="J411" s="69">
        <f>IF(ISERROR(H411/I411),0,(H411/I411))</f>
        <v>171.9991111111111</v>
      </c>
      <c r="K411" s="70"/>
      <c r="L411" s="71"/>
    </row>
    <row r="412" spans="1:12" s="59" customFormat="1" ht="14.25" outlineLevel="2">
      <c r="A412" s="60" t="s">
        <v>690</v>
      </c>
      <c r="B412" s="60" t="s">
        <v>691</v>
      </c>
      <c r="C412" s="60" t="s">
        <v>145</v>
      </c>
      <c r="D412" s="60" t="s">
        <v>380</v>
      </c>
      <c r="E412" s="60" t="s">
        <v>461</v>
      </c>
      <c r="F412" s="60" t="s">
        <v>462</v>
      </c>
      <c r="G412" s="60" t="s">
        <v>692</v>
      </c>
      <c r="H412" s="67">
        <v>71</v>
      </c>
      <c r="I412" s="68">
        <v>0.2814953399752077</v>
      </c>
      <c r="J412" s="69">
        <f>IF(ISERROR(H412/I412),0,(H412/I412))</f>
        <v>252.22442405708466</v>
      </c>
      <c r="K412" s="70"/>
      <c r="L412" s="71"/>
    </row>
    <row r="413" spans="1:12" s="59" customFormat="1" ht="14.25" outlineLevel="2">
      <c r="A413" s="60" t="s">
        <v>690</v>
      </c>
      <c r="B413" s="60" t="s">
        <v>691</v>
      </c>
      <c r="C413" s="60" t="s">
        <v>145</v>
      </c>
      <c r="D413" s="60" t="s">
        <v>380</v>
      </c>
      <c r="E413" s="60" t="s">
        <v>407</v>
      </c>
      <c r="F413" s="60" t="s">
        <v>408</v>
      </c>
      <c r="G413" s="60" t="s">
        <v>692</v>
      </c>
      <c r="H413" s="67">
        <v>0</v>
      </c>
      <c r="I413" s="68">
        <v>0</v>
      </c>
      <c r="J413" s="69">
        <f>IF(ISERROR(H413/I413),0,(H413/I413))</f>
        <v>0</v>
      </c>
      <c r="K413" s="70"/>
      <c r="L413" s="71"/>
    </row>
    <row r="414" spans="1:12" s="59" customFormat="1" ht="15" outlineLevel="1">
      <c r="A414" s="60"/>
      <c r="B414" s="60"/>
      <c r="C414" s="73" t="s">
        <v>779</v>
      </c>
      <c r="D414" s="60"/>
      <c r="E414" s="60"/>
      <c r="F414" s="60"/>
      <c r="G414" s="60"/>
      <c r="H414" s="67">
        <f>SUBTOTAL(9,H411:H413)</f>
        <v>228</v>
      </c>
      <c r="I414" s="68"/>
      <c r="J414" s="69">
        <f>SUBTOTAL(9,J411:J413)</f>
        <v>424.2235351681958</v>
      </c>
      <c r="K414" s="70"/>
      <c r="L414" s="71"/>
    </row>
    <row r="415" spans="1:12" s="59" customFormat="1" ht="14.25" outlineLevel="2">
      <c r="A415" s="60" t="s">
        <v>690</v>
      </c>
      <c r="B415" s="60" t="s">
        <v>691</v>
      </c>
      <c r="C415" s="60" t="s">
        <v>146</v>
      </c>
      <c r="D415" s="60" t="s">
        <v>381</v>
      </c>
      <c r="E415" s="60" t="s">
        <v>461</v>
      </c>
      <c r="F415" s="60" t="s">
        <v>462</v>
      </c>
      <c r="G415" s="60" t="s">
        <v>692</v>
      </c>
      <c r="H415" s="67">
        <v>42</v>
      </c>
      <c r="I415" s="68">
        <v>0.2814953399752077</v>
      </c>
      <c r="J415" s="69">
        <f>IF(ISERROR(H415/I415),0,(H415/I415))</f>
        <v>149.20318042813457</v>
      </c>
      <c r="K415" s="70"/>
      <c r="L415" s="71"/>
    </row>
    <row r="416" spans="1:12" s="59" customFormat="1" ht="14.25" outlineLevel="2">
      <c r="A416" s="60" t="s">
        <v>690</v>
      </c>
      <c r="B416" s="60" t="s">
        <v>691</v>
      </c>
      <c r="C416" s="60" t="s">
        <v>146</v>
      </c>
      <c r="D416" s="60" t="s">
        <v>381</v>
      </c>
      <c r="E416" s="60" t="s">
        <v>447</v>
      </c>
      <c r="F416" s="60" t="s">
        <v>448</v>
      </c>
      <c r="G416" s="60" t="s">
        <v>692</v>
      </c>
      <c r="H416" s="67">
        <v>17</v>
      </c>
      <c r="I416" s="68">
        <v>0.23136990263183263</v>
      </c>
      <c r="J416" s="69">
        <f>IF(ISERROR(H416/I416),0,(H416/I416))</f>
        <v>73.47541666666667</v>
      </c>
      <c r="K416" s="70"/>
      <c r="L416" s="71"/>
    </row>
    <row r="417" spans="1:12" s="59" customFormat="1" ht="14.25" outlineLevel="2">
      <c r="A417" s="60" t="s">
        <v>690</v>
      </c>
      <c r="B417" s="60" t="s">
        <v>691</v>
      </c>
      <c r="C417" s="60" t="s">
        <v>146</v>
      </c>
      <c r="D417" s="60" t="s">
        <v>381</v>
      </c>
      <c r="E417" s="60" t="s">
        <v>427</v>
      </c>
      <c r="F417" s="60" t="s">
        <v>428</v>
      </c>
      <c r="G417" s="60" t="s">
        <v>692</v>
      </c>
      <c r="H417" s="67">
        <v>1</v>
      </c>
      <c r="I417" s="68">
        <v>0.7540039318356169</v>
      </c>
      <c r="J417" s="69">
        <f>IF(ISERROR(H417/I417),0,(H417/I417))</f>
        <v>1.3262530310226732</v>
      </c>
      <c r="K417" s="70"/>
      <c r="L417" s="71"/>
    </row>
    <row r="418" spans="1:12" s="59" customFormat="1" ht="15" outlineLevel="1">
      <c r="A418" s="60"/>
      <c r="B418" s="60"/>
      <c r="C418" s="73" t="s">
        <v>780</v>
      </c>
      <c r="D418" s="60"/>
      <c r="E418" s="60"/>
      <c r="F418" s="60"/>
      <c r="G418" s="60"/>
      <c r="H418" s="67">
        <f>SUBTOTAL(9,H415:H417)</f>
        <v>60</v>
      </c>
      <c r="I418" s="68"/>
      <c r="J418" s="69">
        <f>SUBTOTAL(9,J415:J417)</f>
        <v>224.00485012582394</v>
      </c>
      <c r="K418" s="70"/>
      <c r="L418" s="71"/>
    </row>
    <row r="419" spans="1:12" s="59" customFormat="1" ht="14.25" outlineLevel="2">
      <c r="A419" s="60" t="s">
        <v>690</v>
      </c>
      <c r="B419" s="60" t="s">
        <v>691</v>
      </c>
      <c r="C419" s="60" t="s">
        <v>147</v>
      </c>
      <c r="D419" s="60" t="s">
        <v>148</v>
      </c>
      <c r="E419" s="60" t="s">
        <v>441</v>
      </c>
      <c r="F419" s="60" t="s">
        <v>442</v>
      </c>
      <c r="G419" s="60" t="s">
        <v>692</v>
      </c>
      <c r="H419" s="67">
        <v>0</v>
      </c>
      <c r="I419" s="68">
        <v>0.3145473496128648</v>
      </c>
      <c r="J419" s="69">
        <f>IF(ISERROR(H419/I419),0,(H419/I419))</f>
        <v>0</v>
      </c>
      <c r="K419" s="70"/>
      <c r="L419" s="71"/>
    </row>
    <row r="420" spans="1:12" s="59" customFormat="1" ht="14.25" outlineLevel="2">
      <c r="A420" s="60" t="s">
        <v>690</v>
      </c>
      <c r="B420" s="60" t="s">
        <v>691</v>
      </c>
      <c r="C420" s="60" t="s">
        <v>147</v>
      </c>
      <c r="D420" s="60" t="s">
        <v>148</v>
      </c>
      <c r="E420" s="60" t="s">
        <v>465</v>
      </c>
      <c r="F420" s="60" t="s">
        <v>466</v>
      </c>
      <c r="G420" s="60" t="s">
        <v>692</v>
      </c>
      <c r="H420" s="67">
        <v>76</v>
      </c>
      <c r="I420" s="68">
        <v>1.107799304520616</v>
      </c>
      <c r="J420" s="69">
        <f>IF(ISERROR(H420/I420),0,(H420/I420))</f>
        <v>68.60448430493274</v>
      </c>
      <c r="K420" s="70"/>
      <c r="L420" s="71"/>
    </row>
    <row r="421" spans="1:12" s="59" customFormat="1" ht="14.25" outlineLevel="2">
      <c r="A421" s="60" t="s">
        <v>690</v>
      </c>
      <c r="B421" s="60" t="s">
        <v>691</v>
      </c>
      <c r="C421" s="60" t="s">
        <v>147</v>
      </c>
      <c r="D421" s="60" t="s">
        <v>148</v>
      </c>
      <c r="E421" s="60" t="s">
        <v>445</v>
      </c>
      <c r="F421" s="60" t="s">
        <v>446</v>
      </c>
      <c r="G421" s="60" t="s">
        <v>692</v>
      </c>
      <c r="H421" s="67">
        <v>22</v>
      </c>
      <c r="I421" s="68">
        <v>0.1550557574238817</v>
      </c>
      <c r="J421" s="69">
        <f>IF(ISERROR(H421/I421),0,(H421/I421))</f>
        <v>141.88444444444445</v>
      </c>
      <c r="K421" s="70"/>
      <c r="L421" s="71"/>
    </row>
    <row r="422" spans="1:12" s="59" customFormat="1" ht="14.25" outlineLevel="2">
      <c r="A422" s="60" t="s">
        <v>690</v>
      </c>
      <c r="B422" s="60" t="s">
        <v>691</v>
      </c>
      <c r="C422" s="60" t="s">
        <v>147</v>
      </c>
      <c r="D422" s="60" t="s">
        <v>148</v>
      </c>
      <c r="E422" s="60" t="s">
        <v>427</v>
      </c>
      <c r="F422" s="60" t="s">
        <v>428</v>
      </c>
      <c r="G422" s="60" t="s">
        <v>692</v>
      </c>
      <c r="H422" s="67">
        <v>1</v>
      </c>
      <c r="I422" s="68">
        <v>0.7540039318356169</v>
      </c>
      <c r="J422" s="69">
        <f>IF(ISERROR(H422/I422),0,(H422/I422))</f>
        <v>1.3262530310226732</v>
      </c>
      <c r="K422" s="70"/>
      <c r="L422" s="71"/>
    </row>
    <row r="423" spans="1:12" s="59" customFormat="1" ht="15" outlineLevel="1">
      <c r="A423" s="60"/>
      <c r="B423" s="60"/>
      <c r="C423" s="73" t="s">
        <v>781</v>
      </c>
      <c r="D423" s="60"/>
      <c r="E423" s="60"/>
      <c r="F423" s="60"/>
      <c r="G423" s="60"/>
      <c r="H423" s="67">
        <f>SUBTOTAL(9,H419:H422)</f>
        <v>99</v>
      </c>
      <c r="I423" s="68"/>
      <c r="J423" s="69">
        <f>SUBTOTAL(9,J419:J422)</f>
        <v>211.81518178039985</v>
      </c>
      <c r="K423" s="70"/>
      <c r="L423" s="71"/>
    </row>
    <row r="424" spans="1:12" s="59" customFormat="1" ht="14.25" outlineLevel="2">
      <c r="A424" s="60" t="s">
        <v>690</v>
      </c>
      <c r="B424" s="60" t="s">
        <v>691</v>
      </c>
      <c r="C424" s="60" t="s">
        <v>149</v>
      </c>
      <c r="D424" s="60" t="s">
        <v>382</v>
      </c>
      <c r="E424" s="60" t="s">
        <v>467</v>
      </c>
      <c r="F424" s="60" t="s">
        <v>468</v>
      </c>
      <c r="G424" s="60" t="s">
        <v>692</v>
      </c>
      <c r="H424" s="67">
        <v>12</v>
      </c>
      <c r="I424" s="68">
        <v>1.0395511921458624</v>
      </c>
      <c r="J424" s="69">
        <f>IF(ISERROR(H424/I424),0,(H424/I424))</f>
        <v>11.543443065299515</v>
      </c>
      <c r="K424" s="70"/>
      <c r="L424" s="71"/>
    </row>
    <row r="425" spans="1:12" s="59" customFormat="1" ht="14.25" outlineLevel="2">
      <c r="A425" s="60" t="s">
        <v>690</v>
      </c>
      <c r="B425" s="60" t="s">
        <v>691</v>
      </c>
      <c r="C425" s="60" t="s">
        <v>149</v>
      </c>
      <c r="D425" s="60" t="s">
        <v>382</v>
      </c>
      <c r="E425" s="60" t="s">
        <v>429</v>
      </c>
      <c r="F425" s="60" t="s">
        <v>430</v>
      </c>
      <c r="G425" s="60" t="s">
        <v>692</v>
      </c>
      <c r="H425" s="67">
        <v>0</v>
      </c>
      <c r="I425" s="68">
        <v>0.4040502981401442</v>
      </c>
      <c r="J425" s="69">
        <f>IF(ISERROR(H425/I425),0,(H425/I425))</f>
        <v>0</v>
      </c>
      <c r="K425" s="70"/>
      <c r="L425" s="71"/>
    </row>
    <row r="426" spans="1:12" s="59" customFormat="1" ht="14.25" outlineLevel="2">
      <c r="A426" s="60" t="s">
        <v>690</v>
      </c>
      <c r="B426" s="60" t="s">
        <v>691</v>
      </c>
      <c r="C426" s="60" t="s">
        <v>149</v>
      </c>
      <c r="D426" s="60" t="s">
        <v>382</v>
      </c>
      <c r="E426" s="60" t="s">
        <v>427</v>
      </c>
      <c r="F426" s="60" t="s">
        <v>428</v>
      </c>
      <c r="G426" s="60" t="s">
        <v>692</v>
      </c>
      <c r="H426" s="67">
        <v>247</v>
      </c>
      <c r="I426" s="68">
        <v>0.7540039318356169</v>
      </c>
      <c r="J426" s="69">
        <f>IF(ISERROR(H426/I426),0,(H426/I426))</f>
        <v>327.5844986626003</v>
      </c>
      <c r="K426" s="70"/>
      <c r="L426" s="71"/>
    </row>
    <row r="427" spans="1:12" s="59" customFormat="1" ht="14.25" outlineLevel="2">
      <c r="A427" s="60" t="s">
        <v>690</v>
      </c>
      <c r="B427" s="60" t="s">
        <v>691</v>
      </c>
      <c r="C427" s="60" t="s">
        <v>149</v>
      </c>
      <c r="D427" s="60" t="s">
        <v>382</v>
      </c>
      <c r="E427" s="60" t="s">
        <v>471</v>
      </c>
      <c r="F427" s="60" t="s">
        <v>472</v>
      </c>
      <c r="G427" s="60" t="s">
        <v>692</v>
      </c>
      <c r="H427" s="67">
        <v>1</v>
      </c>
      <c r="I427" s="68">
        <v>0.9122645841131434</v>
      </c>
      <c r="J427" s="69">
        <f>IF(ISERROR(H427/I427),0,(H427/I427))</f>
        <v>1.0961732127002919</v>
      </c>
      <c r="K427" s="70"/>
      <c r="L427" s="71"/>
    </row>
    <row r="428" spans="1:12" s="59" customFormat="1" ht="15" outlineLevel="1">
      <c r="A428" s="60"/>
      <c r="B428" s="60"/>
      <c r="C428" s="73" t="s">
        <v>782</v>
      </c>
      <c r="D428" s="60"/>
      <c r="E428" s="60"/>
      <c r="F428" s="60"/>
      <c r="G428" s="60"/>
      <c r="H428" s="67">
        <f>SUBTOTAL(9,H424:H427)</f>
        <v>260</v>
      </c>
      <c r="I428" s="68"/>
      <c r="J428" s="69">
        <f>SUBTOTAL(9,J424:J427)</f>
        <v>340.22411494060015</v>
      </c>
      <c r="K428" s="70"/>
      <c r="L428" s="71"/>
    </row>
    <row r="429" spans="1:12" s="59" customFormat="1" ht="14.25" outlineLevel="2">
      <c r="A429" s="60" t="s">
        <v>690</v>
      </c>
      <c r="B429" s="60" t="s">
        <v>691</v>
      </c>
      <c r="C429" s="60" t="s">
        <v>150</v>
      </c>
      <c r="D429" s="60" t="s">
        <v>151</v>
      </c>
      <c r="E429" s="60" t="s">
        <v>465</v>
      </c>
      <c r="F429" s="60" t="s">
        <v>466</v>
      </c>
      <c r="G429" s="60" t="s">
        <v>692</v>
      </c>
      <c r="H429" s="67">
        <v>147</v>
      </c>
      <c r="I429" s="68">
        <v>1.107799304520616</v>
      </c>
      <c r="J429" s="69">
        <f>IF(ISERROR(H429/I429),0,(H429/I429))</f>
        <v>132.69551569506726</v>
      </c>
      <c r="K429" s="70"/>
      <c r="L429" s="71"/>
    </row>
    <row r="430" spans="1:12" s="59" customFormat="1" ht="14.25" outlineLevel="2">
      <c r="A430" s="60" t="s">
        <v>690</v>
      </c>
      <c r="B430" s="60" t="s">
        <v>691</v>
      </c>
      <c r="C430" s="60" t="s">
        <v>150</v>
      </c>
      <c r="D430" s="60" t="s">
        <v>151</v>
      </c>
      <c r="E430" s="60" t="s">
        <v>453</v>
      </c>
      <c r="F430" s="60" t="s">
        <v>454</v>
      </c>
      <c r="G430" s="60" t="s">
        <v>692</v>
      </c>
      <c r="H430" s="67">
        <v>117</v>
      </c>
      <c r="I430" s="68">
        <v>1.0176194187925787</v>
      </c>
      <c r="J430" s="69">
        <f>IF(ISERROR(H430/I430),0,(H430/I430))</f>
        <v>114.97422104898737</v>
      </c>
      <c r="K430" s="70"/>
      <c r="L430" s="71"/>
    </row>
    <row r="431" spans="1:12" s="59" customFormat="1" ht="14.25" outlineLevel="2">
      <c r="A431" s="60" t="s">
        <v>690</v>
      </c>
      <c r="B431" s="60" t="s">
        <v>691</v>
      </c>
      <c r="C431" s="60" t="s">
        <v>150</v>
      </c>
      <c r="D431" s="60" t="s">
        <v>151</v>
      </c>
      <c r="E431" s="60" t="s">
        <v>441</v>
      </c>
      <c r="F431" s="60" t="s">
        <v>442</v>
      </c>
      <c r="G431" s="60" t="s">
        <v>692</v>
      </c>
      <c r="H431" s="67">
        <v>0</v>
      </c>
      <c r="I431" s="68">
        <v>0.3145473496128648</v>
      </c>
      <c r="J431" s="69">
        <f>IF(ISERROR(H431/I431),0,(H431/I431))</f>
        <v>0</v>
      </c>
      <c r="K431" s="70"/>
      <c r="L431" s="71"/>
    </row>
    <row r="432" spans="1:12" s="59" customFormat="1" ht="15" outlineLevel="1">
      <c r="A432" s="60"/>
      <c r="B432" s="60"/>
      <c r="C432" s="73" t="s">
        <v>783</v>
      </c>
      <c r="D432" s="60"/>
      <c r="E432" s="60"/>
      <c r="F432" s="60"/>
      <c r="G432" s="60"/>
      <c r="H432" s="67">
        <f>SUBTOTAL(9,H429:H431)</f>
        <v>264</v>
      </c>
      <c r="I432" s="68"/>
      <c r="J432" s="69">
        <f>SUBTOTAL(9,J429:J431)</f>
        <v>247.66973674405463</v>
      </c>
      <c r="K432" s="70"/>
      <c r="L432" s="71"/>
    </row>
    <row r="433" spans="1:12" s="59" customFormat="1" ht="14.25" outlineLevel="2">
      <c r="A433" s="60" t="s">
        <v>690</v>
      </c>
      <c r="B433" s="60" t="s">
        <v>691</v>
      </c>
      <c r="C433" s="60" t="s">
        <v>152</v>
      </c>
      <c r="D433" s="60" t="s">
        <v>153</v>
      </c>
      <c r="E433" s="60" t="s">
        <v>441</v>
      </c>
      <c r="F433" s="60" t="s">
        <v>442</v>
      </c>
      <c r="G433" s="60" t="s">
        <v>692</v>
      </c>
      <c r="H433" s="67">
        <v>1</v>
      </c>
      <c r="I433" s="68">
        <v>0.3145473496128648</v>
      </c>
      <c r="J433" s="69">
        <f>IF(ISERROR(H433/I433),0,(H433/I433))</f>
        <v>3.179171597633136</v>
      </c>
      <c r="K433" s="70"/>
      <c r="L433" s="71"/>
    </row>
    <row r="434" spans="1:12" s="59" customFormat="1" ht="14.25" outlineLevel="2">
      <c r="A434" s="60" t="s">
        <v>690</v>
      </c>
      <c r="B434" s="60" t="s">
        <v>691</v>
      </c>
      <c r="C434" s="60" t="s">
        <v>152</v>
      </c>
      <c r="D434" s="60" t="s">
        <v>153</v>
      </c>
      <c r="E434" s="60" t="s">
        <v>473</v>
      </c>
      <c r="F434" s="60" t="s">
        <v>474</v>
      </c>
      <c r="G434" s="60" t="s">
        <v>692</v>
      </c>
      <c r="H434" s="67">
        <v>298</v>
      </c>
      <c r="I434" s="68">
        <v>1.0113141413881086</v>
      </c>
      <c r="J434" s="69">
        <f>IF(ISERROR(H434/I434),0,(H434/I434))</f>
        <v>294.6661060142711</v>
      </c>
      <c r="K434" s="70"/>
      <c r="L434" s="71"/>
    </row>
    <row r="435" spans="1:12" s="59" customFormat="1" ht="15" outlineLevel="1">
      <c r="A435" s="60"/>
      <c r="B435" s="60"/>
      <c r="C435" s="73" t="s">
        <v>784</v>
      </c>
      <c r="D435" s="60"/>
      <c r="E435" s="60"/>
      <c r="F435" s="60"/>
      <c r="G435" s="60"/>
      <c r="H435" s="67">
        <f>SUBTOTAL(9,H433:H434)</f>
        <v>299</v>
      </c>
      <c r="I435" s="68"/>
      <c r="J435" s="69">
        <f>SUBTOTAL(9,J433:J434)</f>
        <v>297.84527761190424</v>
      </c>
      <c r="K435" s="70"/>
      <c r="L435" s="71"/>
    </row>
    <row r="436" spans="1:12" s="59" customFormat="1" ht="14.25" outlineLevel="2">
      <c r="A436" s="60" t="s">
        <v>690</v>
      </c>
      <c r="B436" s="60" t="s">
        <v>691</v>
      </c>
      <c r="C436" s="60" t="s">
        <v>154</v>
      </c>
      <c r="D436" s="60" t="s">
        <v>155</v>
      </c>
      <c r="E436" s="60" t="s">
        <v>505</v>
      </c>
      <c r="F436" s="60" t="s">
        <v>506</v>
      </c>
      <c r="G436" s="60" t="s">
        <v>692</v>
      </c>
      <c r="H436" s="67">
        <v>0</v>
      </c>
      <c r="I436" s="68">
        <v>1.1065942244075346</v>
      </c>
      <c r="J436" s="69">
        <f aca="true" t="shared" si="13" ref="J436:J441">IF(ISERROR(H436/I436),0,(H436/I436))</f>
        <v>0</v>
      </c>
      <c r="K436" s="70"/>
      <c r="L436" s="71"/>
    </row>
    <row r="437" spans="1:12" s="59" customFormat="1" ht="14.25" outlineLevel="2">
      <c r="A437" s="60" t="s">
        <v>690</v>
      </c>
      <c r="B437" s="60" t="s">
        <v>691</v>
      </c>
      <c r="C437" s="60" t="s">
        <v>154</v>
      </c>
      <c r="D437" s="60" t="s">
        <v>155</v>
      </c>
      <c r="E437" s="60" t="s">
        <v>455</v>
      </c>
      <c r="F437" s="60" t="s">
        <v>456</v>
      </c>
      <c r="G437" s="60" t="s">
        <v>692</v>
      </c>
      <c r="H437" s="67">
        <v>89</v>
      </c>
      <c r="I437" s="68">
        <v>0.9971509971509971</v>
      </c>
      <c r="J437" s="69">
        <f t="shared" si="13"/>
        <v>89.25428571428571</v>
      </c>
      <c r="K437" s="70"/>
      <c r="L437" s="71"/>
    </row>
    <row r="438" spans="1:12" s="59" customFormat="1" ht="14.25" outlineLevel="2">
      <c r="A438" s="60" t="s">
        <v>690</v>
      </c>
      <c r="B438" s="60" t="s">
        <v>691</v>
      </c>
      <c r="C438" s="60" t="s">
        <v>154</v>
      </c>
      <c r="D438" s="60" t="s">
        <v>155</v>
      </c>
      <c r="E438" s="60" t="s">
        <v>439</v>
      </c>
      <c r="F438" s="60" t="s">
        <v>440</v>
      </c>
      <c r="G438" s="60" t="s">
        <v>692</v>
      </c>
      <c r="H438" s="67">
        <v>3</v>
      </c>
      <c r="I438" s="68">
        <v>1.048136645962733</v>
      </c>
      <c r="J438" s="69">
        <f t="shared" si="13"/>
        <v>2.862222222222222</v>
      </c>
      <c r="K438" s="70"/>
      <c r="L438" s="71"/>
    </row>
    <row r="439" spans="1:12" s="59" customFormat="1" ht="14.25" outlineLevel="2">
      <c r="A439" s="60" t="s">
        <v>690</v>
      </c>
      <c r="B439" s="60" t="s">
        <v>691</v>
      </c>
      <c r="C439" s="60" t="s">
        <v>154</v>
      </c>
      <c r="D439" s="60" t="s">
        <v>155</v>
      </c>
      <c r="E439" s="60" t="s">
        <v>441</v>
      </c>
      <c r="F439" s="60" t="s">
        <v>442</v>
      </c>
      <c r="G439" s="60" t="s">
        <v>692</v>
      </c>
      <c r="H439" s="67">
        <v>0</v>
      </c>
      <c r="I439" s="68">
        <v>0.3145473496128648</v>
      </c>
      <c r="J439" s="69">
        <f t="shared" si="13"/>
        <v>0</v>
      </c>
      <c r="K439" s="70"/>
      <c r="L439" s="71"/>
    </row>
    <row r="440" spans="1:12" s="59" customFormat="1" ht="14.25" outlineLevel="2">
      <c r="A440" s="60" t="s">
        <v>690</v>
      </c>
      <c r="B440" s="60" t="s">
        <v>691</v>
      </c>
      <c r="C440" s="60" t="s">
        <v>154</v>
      </c>
      <c r="D440" s="60" t="s">
        <v>155</v>
      </c>
      <c r="E440" s="60" t="s">
        <v>453</v>
      </c>
      <c r="F440" s="60" t="s">
        <v>454</v>
      </c>
      <c r="G440" s="60" t="s">
        <v>692</v>
      </c>
      <c r="H440" s="67">
        <v>63</v>
      </c>
      <c r="I440" s="68">
        <v>1.0176194187925787</v>
      </c>
      <c r="J440" s="69">
        <f t="shared" si="13"/>
        <v>61.90919594945474</v>
      </c>
      <c r="K440" s="70"/>
      <c r="L440" s="71"/>
    </row>
    <row r="441" spans="1:12" s="59" customFormat="1" ht="14.25" outlineLevel="2">
      <c r="A441" s="60" t="s">
        <v>690</v>
      </c>
      <c r="B441" s="60" t="s">
        <v>691</v>
      </c>
      <c r="C441" s="60" t="s">
        <v>154</v>
      </c>
      <c r="D441" s="60" t="s">
        <v>155</v>
      </c>
      <c r="E441" s="60" t="s">
        <v>451</v>
      </c>
      <c r="F441" s="60" t="s">
        <v>452</v>
      </c>
      <c r="G441" s="60" t="s">
        <v>692</v>
      </c>
      <c r="H441" s="67">
        <v>0</v>
      </c>
      <c r="I441" s="68">
        <v>0.7237949527637142</v>
      </c>
      <c r="J441" s="69">
        <f t="shared" si="13"/>
        <v>0</v>
      </c>
      <c r="K441" s="70"/>
      <c r="L441" s="71"/>
    </row>
    <row r="442" spans="1:12" s="59" customFormat="1" ht="15" outlineLevel="1">
      <c r="A442" s="60"/>
      <c r="B442" s="60"/>
      <c r="C442" s="73" t="s">
        <v>785</v>
      </c>
      <c r="D442" s="60"/>
      <c r="E442" s="60"/>
      <c r="F442" s="60"/>
      <c r="G442" s="60"/>
      <c r="H442" s="67">
        <f>SUBTOTAL(9,H436:H441)</f>
        <v>155</v>
      </c>
      <c r="I442" s="68"/>
      <c r="J442" s="69">
        <f>SUBTOTAL(9,J436:J441)</f>
        <v>154.02570388596268</v>
      </c>
      <c r="K442" s="70"/>
      <c r="L442" s="71"/>
    </row>
    <row r="443" spans="1:12" s="59" customFormat="1" ht="14.25" outlineLevel="2">
      <c r="A443" s="60" t="s">
        <v>690</v>
      </c>
      <c r="B443" s="60" t="s">
        <v>691</v>
      </c>
      <c r="C443" s="60" t="s">
        <v>156</v>
      </c>
      <c r="D443" s="60" t="s">
        <v>157</v>
      </c>
      <c r="E443" s="60" t="s">
        <v>441</v>
      </c>
      <c r="F443" s="60" t="s">
        <v>442</v>
      </c>
      <c r="G443" s="60" t="s">
        <v>692</v>
      </c>
      <c r="H443" s="67">
        <v>0</v>
      </c>
      <c r="I443" s="68">
        <v>0.3145473496128648</v>
      </c>
      <c r="J443" s="69">
        <f>IF(ISERROR(H443/I443),0,(H443/I443))</f>
        <v>0</v>
      </c>
      <c r="K443" s="70"/>
      <c r="L443" s="71"/>
    </row>
    <row r="444" spans="1:12" s="59" customFormat="1" ht="14.25" outlineLevel="2">
      <c r="A444" s="60" t="s">
        <v>690</v>
      </c>
      <c r="B444" s="60" t="s">
        <v>691</v>
      </c>
      <c r="C444" s="60" t="s">
        <v>156</v>
      </c>
      <c r="D444" s="60" t="s">
        <v>157</v>
      </c>
      <c r="E444" s="60" t="s">
        <v>439</v>
      </c>
      <c r="F444" s="60" t="s">
        <v>440</v>
      </c>
      <c r="G444" s="60" t="s">
        <v>692</v>
      </c>
      <c r="H444" s="67">
        <v>156</v>
      </c>
      <c r="I444" s="68">
        <v>1.048136645962733</v>
      </c>
      <c r="J444" s="69">
        <f>IF(ISERROR(H444/I444),0,(H444/I444))</f>
        <v>148.83555555555554</v>
      </c>
      <c r="K444" s="70"/>
      <c r="L444" s="71"/>
    </row>
    <row r="445" spans="1:12" s="59" customFormat="1" ht="14.25" outlineLevel="2">
      <c r="A445" s="60" t="s">
        <v>690</v>
      </c>
      <c r="B445" s="60" t="s">
        <v>691</v>
      </c>
      <c r="C445" s="60" t="s">
        <v>156</v>
      </c>
      <c r="D445" s="60" t="s">
        <v>157</v>
      </c>
      <c r="E445" s="60" t="s">
        <v>471</v>
      </c>
      <c r="F445" s="60" t="s">
        <v>472</v>
      </c>
      <c r="G445" s="60" t="s">
        <v>692</v>
      </c>
      <c r="H445" s="67">
        <v>0</v>
      </c>
      <c r="I445" s="68">
        <v>0.9122645841131434</v>
      </c>
      <c r="J445" s="69">
        <f>IF(ISERROR(H445/I445),0,(H445/I445))</f>
        <v>0</v>
      </c>
      <c r="K445" s="70"/>
      <c r="L445" s="71"/>
    </row>
    <row r="446" spans="1:12" s="59" customFormat="1" ht="14.25" outlineLevel="2">
      <c r="A446" s="60" t="s">
        <v>690</v>
      </c>
      <c r="B446" s="60" t="s">
        <v>691</v>
      </c>
      <c r="C446" s="60" t="s">
        <v>156</v>
      </c>
      <c r="D446" s="60" t="s">
        <v>157</v>
      </c>
      <c r="E446" s="60" t="s">
        <v>451</v>
      </c>
      <c r="F446" s="60" t="s">
        <v>452</v>
      </c>
      <c r="G446" s="60" t="s">
        <v>692</v>
      </c>
      <c r="H446" s="67">
        <v>75</v>
      </c>
      <c r="I446" s="68">
        <v>0.7237949527637142</v>
      </c>
      <c r="J446" s="69">
        <f>IF(ISERROR(H446/I446),0,(H446/I446))</f>
        <v>103.62050704225352</v>
      </c>
      <c r="K446" s="70"/>
      <c r="L446" s="71"/>
    </row>
    <row r="447" spans="1:12" s="59" customFormat="1" ht="15" outlineLevel="1">
      <c r="A447" s="60"/>
      <c r="B447" s="60"/>
      <c r="C447" s="73" t="s">
        <v>786</v>
      </c>
      <c r="D447" s="60"/>
      <c r="E447" s="60"/>
      <c r="F447" s="60"/>
      <c r="G447" s="60"/>
      <c r="H447" s="67">
        <f>SUBTOTAL(9,H443:H446)</f>
        <v>231</v>
      </c>
      <c r="I447" s="68"/>
      <c r="J447" s="69">
        <f>SUBTOTAL(9,J443:J446)</f>
        <v>252.45606259780908</v>
      </c>
      <c r="K447" s="70"/>
      <c r="L447" s="71"/>
    </row>
    <row r="448" spans="1:12" s="59" customFormat="1" ht="14.25" outlineLevel="2">
      <c r="A448" s="60" t="s">
        <v>690</v>
      </c>
      <c r="B448" s="60" t="s">
        <v>691</v>
      </c>
      <c r="C448" s="60" t="s">
        <v>158</v>
      </c>
      <c r="D448" s="60" t="s">
        <v>159</v>
      </c>
      <c r="E448" s="60" t="s">
        <v>473</v>
      </c>
      <c r="F448" s="60" t="s">
        <v>474</v>
      </c>
      <c r="G448" s="60" t="s">
        <v>692</v>
      </c>
      <c r="H448" s="67">
        <v>26</v>
      </c>
      <c r="I448" s="68">
        <v>1.0113141413881086</v>
      </c>
      <c r="J448" s="69">
        <f>IF(ISERROR(H448/I448),0,(H448/I448))</f>
        <v>25.70912334352701</v>
      </c>
      <c r="K448" s="70"/>
      <c r="L448" s="71"/>
    </row>
    <row r="449" spans="1:12" s="59" customFormat="1" ht="14.25" outlineLevel="2">
      <c r="A449" s="60" t="s">
        <v>690</v>
      </c>
      <c r="B449" s="60" t="s">
        <v>691</v>
      </c>
      <c r="C449" s="60" t="s">
        <v>158</v>
      </c>
      <c r="D449" s="60" t="s">
        <v>159</v>
      </c>
      <c r="E449" s="60" t="s">
        <v>451</v>
      </c>
      <c r="F449" s="60" t="s">
        <v>452</v>
      </c>
      <c r="G449" s="60" t="s">
        <v>692</v>
      </c>
      <c r="H449" s="67">
        <v>4</v>
      </c>
      <c r="I449" s="68">
        <v>0.7237949527637142</v>
      </c>
      <c r="J449" s="69">
        <f>IF(ISERROR(H449/I449),0,(H449/I449))</f>
        <v>5.526427042253521</v>
      </c>
      <c r="K449" s="70"/>
      <c r="L449" s="71"/>
    </row>
    <row r="450" spans="1:12" s="59" customFormat="1" ht="14.25" outlineLevel="2">
      <c r="A450" s="60" t="s">
        <v>690</v>
      </c>
      <c r="B450" s="60" t="s">
        <v>691</v>
      </c>
      <c r="C450" s="60" t="s">
        <v>158</v>
      </c>
      <c r="D450" s="60" t="s">
        <v>159</v>
      </c>
      <c r="E450" s="60" t="s">
        <v>441</v>
      </c>
      <c r="F450" s="60" t="s">
        <v>442</v>
      </c>
      <c r="G450" s="60" t="s">
        <v>692</v>
      </c>
      <c r="H450" s="67">
        <v>89</v>
      </c>
      <c r="I450" s="68">
        <v>0.3145473496128648</v>
      </c>
      <c r="J450" s="69">
        <f>IF(ISERROR(H450/I450),0,(H450/I450))</f>
        <v>282.94627218934914</v>
      </c>
      <c r="K450" s="70"/>
      <c r="L450" s="71"/>
    </row>
    <row r="451" spans="1:12" s="59" customFormat="1" ht="15" outlineLevel="1">
      <c r="A451" s="60"/>
      <c r="B451" s="60"/>
      <c r="C451" s="73" t="s">
        <v>787</v>
      </c>
      <c r="D451" s="60"/>
      <c r="E451" s="60"/>
      <c r="F451" s="60"/>
      <c r="G451" s="60"/>
      <c r="H451" s="67">
        <f>SUBTOTAL(9,H448:H450)</f>
        <v>119</v>
      </c>
      <c r="I451" s="68"/>
      <c r="J451" s="69">
        <f>SUBTOTAL(9,J448:J450)</f>
        <v>314.1818225751297</v>
      </c>
      <c r="K451" s="70"/>
      <c r="L451" s="71"/>
    </row>
    <row r="452" spans="1:12" s="59" customFormat="1" ht="14.25" outlineLevel="2">
      <c r="A452" s="60" t="s">
        <v>690</v>
      </c>
      <c r="B452" s="60" t="s">
        <v>691</v>
      </c>
      <c r="C452" s="60" t="s">
        <v>160</v>
      </c>
      <c r="D452" s="60" t="s">
        <v>161</v>
      </c>
      <c r="E452" s="60" t="s">
        <v>451</v>
      </c>
      <c r="F452" s="60" t="s">
        <v>452</v>
      </c>
      <c r="G452" s="60" t="s">
        <v>692</v>
      </c>
      <c r="H452" s="67">
        <v>48</v>
      </c>
      <c r="I452" s="68">
        <v>0.7237949527637142</v>
      </c>
      <c r="J452" s="69">
        <f>IF(ISERROR(H452/I452),0,(H452/I452))</f>
        <v>66.31712450704225</v>
      </c>
      <c r="K452" s="70"/>
      <c r="L452" s="71"/>
    </row>
    <row r="453" spans="1:12" s="59" customFormat="1" ht="14.25" outlineLevel="2">
      <c r="A453" s="60" t="s">
        <v>690</v>
      </c>
      <c r="B453" s="60" t="s">
        <v>691</v>
      </c>
      <c r="C453" s="60" t="s">
        <v>160</v>
      </c>
      <c r="D453" s="60" t="s">
        <v>161</v>
      </c>
      <c r="E453" s="60" t="s">
        <v>429</v>
      </c>
      <c r="F453" s="60" t="s">
        <v>430</v>
      </c>
      <c r="G453" s="60" t="s">
        <v>692</v>
      </c>
      <c r="H453" s="67">
        <v>2</v>
      </c>
      <c r="I453" s="68">
        <v>0.4040502981401442</v>
      </c>
      <c r="J453" s="69">
        <f>IF(ISERROR(H453/I453),0,(H453/I453))</f>
        <v>4.949878787878788</v>
      </c>
      <c r="K453" s="70"/>
      <c r="L453" s="71"/>
    </row>
    <row r="454" spans="1:12" s="59" customFormat="1" ht="14.25" outlineLevel="2">
      <c r="A454" s="60" t="s">
        <v>690</v>
      </c>
      <c r="B454" s="60" t="s">
        <v>691</v>
      </c>
      <c r="C454" s="60" t="s">
        <v>160</v>
      </c>
      <c r="D454" s="60" t="s">
        <v>161</v>
      </c>
      <c r="E454" s="60" t="s">
        <v>479</v>
      </c>
      <c r="F454" s="60" t="s">
        <v>480</v>
      </c>
      <c r="G454" s="60" t="s">
        <v>692</v>
      </c>
      <c r="H454" s="67">
        <v>0</v>
      </c>
      <c r="I454" s="68">
        <v>0.2383343924454557</v>
      </c>
      <c r="J454" s="69">
        <f>IF(ISERROR(H454/I454),0,(H454/I454))</f>
        <v>0</v>
      </c>
      <c r="K454" s="70"/>
      <c r="L454" s="71"/>
    </row>
    <row r="455" spans="1:12" s="59" customFormat="1" ht="14.25" outlineLevel="2">
      <c r="A455" s="60" t="s">
        <v>690</v>
      </c>
      <c r="B455" s="60" t="s">
        <v>691</v>
      </c>
      <c r="C455" s="60" t="s">
        <v>160</v>
      </c>
      <c r="D455" s="60" t="s">
        <v>161</v>
      </c>
      <c r="E455" s="60" t="s">
        <v>441</v>
      </c>
      <c r="F455" s="60" t="s">
        <v>442</v>
      </c>
      <c r="G455" s="60" t="s">
        <v>692</v>
      </c>
      <c r="H455" s="67">
        <v>0</v>
      </c>
      <c r="I455" s="68">
        <v>0.3145473496128648</v>
      </c>
      <c r="J455" s="69">
        <f>IF(ISERROR(H455/I455),0,(H455/I455))</f>
        <v>0</v>
      </c>
      <c r="K455" s="70"/>
      <c r="L455" s="71"/>
    </row>
    <row r="456" spans="1:12" s="59" customFormat="1" ht="15" outlineLevel="1">
      <c r="A456" s="60"/>
      <c r="B456" s="60"/>
      <c r="C456" s="73" t="s">
        <v>788</v>
      </c>
      <c r="D456" s="60"/>
      <c r="E456" s="60"/>
      <c r="F456" s="60"/>
      <c r="G456" s="60"/>
      <c r="H456" s="67">
        <f>SUBTOTAL(9,H452:H455)</f>
        <v>50</v>
      </c>
      <c r="I456" s="68"/>
      <c r="J456" s="69">
        <f>SUBTOTAL(9,J452:J455)</f>
        <v>71.26700329492104</v>
      </c>
      <c r="K456" s="70"/>
      <c r="L456" s="71"/>
    </row>
    <row r="457" spans="1:12" s="59" customFormat="1" ht="14.25" outlineLevel="2">
      <c r="A457" s="60" t="s">
        <v>690</v>
      </c>
      <c r="B457" s="60" t="s">
        <v>691</v>
      </c>
      <c r="C457" s="60" t="s">
        <v>162</v>
      </c>
      <c r="D457" s="60" t="s">
        <v>163</v>
      </c>
      <c r="E457" s="60" t="s">
        <v>162</v>
      </c>
      <c r="F457" s="60" t="s">
        <v>163</v>
      </c>
      <c r="G457" s="60" t="s">
        <v>692</v>
      </c>
      <c r="H457" s="67">
        <v>445</v>
      </c>
      <c r="I457" s="68">
        <v>0.7252645303645755</v>
      </c>
      <c r="J457" s="69">
        <f>IF(ISERROR(H457/I457),0,(H457/I457))</f>
        <v>613.5692307692308</v>
      </c>
      <c r="K457" s="70"/>
      <c r="L457" s="71"/>
    </row>
    <row r="458" spans="1:12" s="59" customFormat="1" ht="14.25" outlineLevel="2">
      <c r="A458" s="60" t="s">
        <v>690</v>
      </c>
      <c r="B458" s="60" t="s">
        <v>691</v>
      </c>
      <c r="C458" s="60" t="s">
        <v>162</v>
      </c>
      <c r="D458" s="60" t="s">
        <v>163</v>
      </c>
      <c r="E458" s="60" t="s">
        <v>433</v>
      </c>
      <c r="F458" s="60" t="s">
        <v>434</v>
      </c>
      <c r="G458" s="60" t="s">
        <v>692</v>
      </c>
      <c r="H458" s="67">
        <v>6</v>
      </c>
      <c r="I458" s="68">
        <v>0.6954329135035658</v>
      </c>
      <c r="J458" s="69">
        <f>IF(ISERROR(H458/I458),0,(H458/I458))</f>
        <v>8.62771934358444</v>
      </c>
      <c r="K458" s="70"/>
      <c r="L458" s="71"/>
    </row>
    <row r="459" spans="1:12" s="59" customFormat="1" ht="15" outlineLevel="1">
      <c r="A459" s="60"/>
      <c r="B459" s="60"/>
      <c r="C459" s="73" t="s">
        <v>789</v>
      </c>
      <c r="D459" s="60"/>
      <c r="E459" s="60"/>
      <c r="F459" s="60"/>
      <c r="G459" s="60"/>
      <c r="H459" s="67">
        <f>SUBTOTAL(9,H457:H458)</f>
        <v>451</v>
      </c>
      <c r="I459" s="68"/>
      <c r="J459" s="69">
        <f>SUBTOTAL(9,J457:J458)</f>
        <v>622.1969501128152</v>
      </c>
      <c r="K459" s="70"/>
      <c r="L459" s="71"/>
    </row>
    <row r="460" spans="1:12" s="59" customFormat="1" ht="14.25" outlineLevel="2">
      <c r="A460" s="60" t="s">
        <v>690</v>
      </c>
      <c r="B460" s="60" t="s">
        <v>691</v>
      </c>
      <c r="C460" s="60" t="s">
        <v>164</v>
      </c>
      <c r="D460" s="60" t="s">
        <v>165</v>
      </c>
      <c r="E460" s="60" t="s">
        <v>451</v>
      </c>
      <c r="F460" s="60" t="s">
        <v>452</v>
      </c>
      <c r="G460" s="60" t="s">
        <v>692</v>
      </c>
      <c r="H460" s="67">
        <v>5</v>
      </c>
      <c r="I460" s="68">
        <v>0.7237949527637142</v>
      </c>
      <c r="J460" s="69">
        <f>IF(ISERROR(H460/I460),0,(H460/I460))</f>
        <v>6.9080338028169015</v>
      </c>
      <c r="K460" s="70"/>
      <c r="L460" s="71"/>
    </row>
    <row r="461" spans="1:12" s="59" customFormat="1" ht="14.25" outlineLevel="2">
      <c r="A461" s="60" t="s">
        <v>690</v>
      </c>
      <c r="B461" s="60" t="s">
        <v>691</v>
      </c>
      <c r="C461" s="60" t="s">
        <v>164</v>
      </c>
      <c r="D461" s="60" t="s">
        <v>165</v>
      </c>
      <c r="E461" s="60" t="s">
        <v>481</v>
      </c>
      <c r="F461" s="60" t="s">
        <v>482</v>
      </c>
      <c r="G461" s="60" t="s">
        <v>692</v>
      </c>
      <c r="H461" s="67">
        <v>189</v>
      </c>
      <c r="I461" s="68">
        <v>0.9676919319078575</v>
      </c>
      <c r="J461" s="69">
        <f>IF(ISERROR(H461/I461),0,(H461/I461))</f>
        <v>195.3100917431193</v>
      </c>
      <c r="K461" s="70"/>
      <c r="L461" s="71"/>
    </row>
    <row r="462" spans="1:12" s="59" customFormat="1" ht="14.25" outlineLevel="2">
      <c r="A462" s="60" t="s">
        <v>690</v>
      </c>
      <c r="B462" s="60" t="s">
        <v>691</v>
      </c>
      <c r="C462" s="60" t="s">
        <v>164</v>
      </c>
      <c r="D462" s="60" t="s">
        <v>165</v>
      </c>
      <c r="E462" s="60" t="s">
        <v>429</v>
      </c>
      <c r="F462" s="60" t="s">
        <v>430</v>
      </c>
      <c r="G462" s="60" t="s">
        <v>692</v>
      </c>
      <c r="H462" s="67">
        <v>26</v>
      </c>
      <c r="I462" s="68">
        <v>0.4040502981401442</v>
      </c>
      <c r="J462" s="69">
        <f>IF(ISERROR(H462/I462),0,(H462/I462))</f>
        <v>64.34842424242424</v>
      </c>
      <c r="K462" s="70"/>
      <c r="L462" s="71"/>
    </row>
    <row r="463" spans="1:12" s="59" customFormat="1" ht="14.25" outlineLevel="2">
      <c r="A463" s="60" t="s">
        <v>690</v>
      </c>
      <c r="B463" s="60" t="s">
        <v>691</v>
      </c>
      <c r="C463" s="60" t="s">
        <v>164</v>
      </c>
      <c r="D463" s="60" t="s">
        <v>165</v>
      </c>
      <c r="E463" s="60" t="s">
        <v>431</v>
      </c>
      <c r="F463" s="60" t="s">
        <v>432</v>
      </c>
      <c r="G463" s="60" t="s">
        <v>692</v>
      </c>
      <c r="H463" s="67">
        <v>2</v>
      </c>
      <c r="I463" s="68">
        <v>0.39214635639926515</v>
      </c>
      <c r="J463" s="69">
        <f>IF(ISERROR(H463/I463),0,(H463/I463))</f>
        <v>5.1001366386882685</v>
      </c>
      <c r="K463" s="70"/>
      <c r="L463" s="71"/>
    </row>
    <row r="464" spans="1:12" s="59" customFormat="1" ht="15" outlineLevel="1">
      <c r="A464" s="60"/>
      <c r="B464" s="60"/>
      <c r="C464" s="73" t="s">
        <v>790</v>
      </c>
      <c r="D464" s="60"/>
      <c r="E464" s="60"/>
      <c r="F464" s="60"/>
      <c r="G464" s="60"/>
      <c r="H464" s="67">
        <f>SUBTOTAL(9,H460:H463)</f>
        <v>222</v>
      </c>
      <c r="I464" s="68"/>
      <c r="J464" s="69">
        <f>SUBTOTAL(9,J460:J463)</f>
        <v>271.6666864270487</v>
      </c>
      <c r="K464" s="70"/>
      <c r="L464" s="71"/>
    </row>
    <row r="465" spans="1:12" s="59" customFormat="1" ht="14.25" outlineLevel="2">
      <c r="A465" s="60" t="s">
        <v>690</v>
      </c>
      <c r="B465" s="60" t="s">
        <v>691</v>
      </c>
      <c r="C465" s="60" t="s">
        <v>166</v>
      </c>
      <c r="D465" s="60" t="s">
        <v>167</v>
      </c>
      <c r="E465" s="60" t="s">
        <v>429</v>
      </c>
      <c r="F465" s="60" t="s">
        <v>430</v>
      </c>
      <c r="G465" s="60" t="s">
        <v>692</v>
      </c>
      <c r="H465" s="67">
        <v>81</v>
      </c>
      <c r="I465" s="68">
        <v>0.4040502981401442</v>
      </c>
      <c r="J465" s="69">
        <f>IF(ISERROR(H465/I465),0,(H465/I465))</f>
        <v>200.4700909090909</v>
      </c>
      <c r="K465" s="70"/>
      <c r="L465" s="71"/>
    </row>
    <row r="466" spans="1:12" s="59" customFormat="1" ht="14.25" outlineLevel="2">
      <c r="A466" s="60" t="s">
        <v>690</v>
      </c>
      <c r="B466" s="60" t="s">
        <v>691</v>
      </c>
      <c r="C466" s="60" t="s">
        <v>166</v>
      </c>
      <c r="D466" s="60" t="s">
        <v>167</v>
      </c>
      <c r="E466" s="60" t="s">
        <v>433</v>
      </c>
      <c r="F466" s="60" t="s">
        <v>434</v>
      </c>
      <c r="G466" s="60" t="s">
        <v>692</v>
      </c>
      <c r="H466" s="67">
        <v>118</v>
      </c>
      <c r="I466" s="68">
        <v>0.6954329135035658</v>
      </c>
      <c r="J466" s="69">
        <f>IF(ISERROR(H466/I466),0,(H466/I466))</f>
        <v>169.67848042382732</v>
      </c>
      <c r="K466" s="70"/>
      <c r="L466" s="71"/>
    </row>
    <row r="467" spans="1:12" s="59" customFormat="1" ht="14.25" outlineLevel="2">
      <c r="A467" s="60" t="s">
        <v>690</v>
      </c>
      <c r="B467" s="60" t="s">
        <v>691</v>
      </c>
      <c r="C467" s="60" t="s">
        <v>166</v>
      </c>
      <c r="D467" s="60" t="s">
        <v>167</v>
      </c>
      <c r="E467" s="60" t="s">
        <v>431</v>
      </c>
      <c r="F467" s="60" t="s">
        <v>432</v>
      </c>
      <c r="G467" s="60" t="s">
        <v>692</v>
      </c>
      <c r="H467" s="67">
        <v>36</v>
      </c>
      <c r="I467" s="68">
        <v>0.39214635639926515</v>
      </c>
      <c r="J467" s="69">
        <f>IF(ISERROR(H467/I467),0,(H467/I467))</f>
        <v>91.80245949638883</v>
      </c>
      <c r="K467" s="70"/>
      <c r="L467" s="71"/>
    </row>
    <row r="468" spans="1:12" s="59" customFormat="1" ht="15" outlineLevel="1">
      <c r="A468" s="60"/>
      <c r="B468" s="60"/>
      <c r="C468" s="73" t="s">
        <v>791</v>
      </c>
      <c r="D468" s="60"/>
      <c r="E468" s="60"/>
      <c r="F468" s="60"/>
      <c r="G468" s="60"/>
      <c r="H468" s="67">
        <f>SUBTOTAL(9,H465:H467)</f>
        <v>235</v>
      </c>
      <c r="I468" s="68"/>
      <c r="J468" s="69">
        <f>SUBTOTAL(9,J465:J467)</f>
        <v>461.95103082930706</v>
      </c>
      <c r="K468" s="70"/>
      <c r="L468" s="71"/>
    </row>
    <row r="469" spans="1:12" s="59" customFormat="1" ht="14.25" outlineLevel="2">
      <c r="A469" s="60" t="s">
        <v>690</v>
      </c>
      <c r="B469" s="60" t="s">
        <v>691</v>
      </c>
      <c r="C469" s="60" t="s">
        <v>186</v>
      </c>
      <c r="D469" s="60" t="s">
        <v>187</v>
      </c>
      <c r="E469" s="60" t="s">
        <v>501</v>
      </c>
      <c r="F469" s="60" t="s">
        <v>502</v>
      </c>
      <c r="G469" s="60" t="s">
        <v>692</v>
      </c>
      <c r="H469" s="67">
        <v>3</v>
      </c>
      <c r="I469" s="68">
        <v>1.3718732209853424</v>
      </c>
      <c r="J469" s="69">
        <f aca="true" t="shared" si="14" ref="J469:J478">IF(ISERROR(H469/I469),0,(H469/I469))</f>
        <v>2.1867909906757</v>
      </c>
      <c r="K469" s="70"/>
      <c r="L469" s="71"/>
    </row>
    <row r="470" spans="1:12" s="59" customFormat="1" ht="14.25" outlineLevel="2">
      <c r="A470" s="60" t="s">
        <v>690</v>
      </c>
      <c r="B470" s="60" t="s">
        <v>691</v>
      </c>
      <c r="C470" s="60" t="s">
        <v>186</v>
      </c>
      <c r="D470" s="60" t="s">
        <v>187</v>
      </c>
      <c r="E470" s="60" t="s">
        <v>463</v>
      </c>
      <c r="F470" s="60" t="s">
        <v>464</v>
      </c>
      <c r="G470" s="60" t="s">
        <v>692</v>
      </c>
      <c r="H470" s="67">
        <v>183</v>
      </c>
      <c r="I470" s="68">
        <v>1.0458193610907223</v>
      </c>
      <c r="J470" s="69">
        <f t="shared" si="14"/>
        <v>174.9824174311927</v>
      </c>
      <c r="K470" s="70"/>
      <c r="L470" s="71"/>
    </row>
    <row r="471" spans="1:12" s="59" customFormat="1" ht="14.25" outlineLevel="2">
      <c r="A471" s="60" t="s">
        <v>690</v>
      </c>
      <c r="B471" s="60" t="s">
        <v>691</v>
      </c>
      <c r="C471" s="60" t="s">
        <v>186</v>
      </c>
      <c r="D471" s="60" t="s">
        <v>187</v>
      </c>
      <c r="E471" s="60" t="s">
        <v>186</v>
      </c>
      <c r="F471" s="60" t="s">
        <v>187</v>
      </c>
      <c r="G471" s="60" t="s">
        <v>692</v>
      </c>
      <c r="H471" s="67">
        <v>12</v>
      </c>
      <c r="I471" s="68" t="s">
        <v>392</v>
      </c>
      <c r="J471" s="69">
        <f t="shared" si="14"/>
        <v>0</v>
      </c>
      <c r="K471" s="70"/>
      <c r="L471" s="71"/>
    </row>
    <row r="472" spans="1:12" s="59" customFormat="1" ht="14.25" outlineLevel="2">
      <c r="A472" s="60" t="s">
        <v>690</v>
      </c>
      <c r="B472" s="60" t="s">
        <v>691</v>
      </c>
      <c r="C472" s="60" t="s">
        <v>186</v>
      </c>
      <c r="D472" s="60" t="s">
        <v>187</v>
      </c>
      <c r="E472" s="60" t="s">
        <v>507</v>
      </c>
      <c r="F472" s="60" t="s">
        <v>508</v>
      </c>
      <c r="G472" s="60" t="s">
        <v>692</v>
      </c>
      <c r="H472" s="67">
        <v>67</v>
      </c>
      <c r="I472" s="68">
        <v>1.0107939558905197</v>
      </c>
      <c r="J472" s="69">
        <f t="shared" si="14"/>
        <v>66.28452773144288</v>
      </c>
      <c r="K472" s="70"/>
      <c r="L472" s="71"/>
    </row>
    <row r="473" spans="1:12" s="59" customFormat="1" ht="14.25" outlineLevel="2">
      <c r="A473" s="60" t="s">
        <v>690</v>
      </c>
      <c r="B473" s="60" t="s">
        <v>691</v>
      </c>
      <c r="C473" s="60" t="s">
        <v>186</v>
      </c>
      <c r="D473" s="60" t="s">
        <v>187</v>
      </c>
      <c r="E473" s="60" t="s">
        <v>499</v>
      </c>
      <c r="F473" s="60" t="s">
        <v>500</v>
      </c>
      <c r="G473" s="60" t="s">
        <v>692</v>
      </c>
      <c r="H473" s="67">
        <v>167</v>
      </c>
      <c r="I473" s="68">
        <v>0.9990339979191707</v>
      </c>
      <c r="J473" s="69">
        <f t="shared" si="14"/>
        <v>167.161478335907</v>
      </c>
      <c r="K473" s="70"/>
      <c r="L473" s="71"/>
    </row>
    <row r="474" spans="1:12" s="59" customFormat="1" ht="14.25" outlineLevel="2">
      <c r="A474" s="60" t="s">
        <v>690</v>
      </c>
      <c r="B474" s="60" t="s">
        <v>691</v>
      </c>
      <c r="C474" s="60" t="s">
        <v>186</v>
      </c>
      <c r="D474" s="60" t="s">
        <v>187</v>
      </c>
      <c r="E474" s="60" t="s">
        <v>485</v>
      </c>
      <c r="F474" s="60" t="s">
        <v>486</v>
      </c>
      <c r="G474" s="60" t="s">
        <v>692</v>
      </c>
      <c r="H474" s="67">
        <v>1</v>
      </c>
      <c r="I474" s="68">
        <v>0.5014384699542122</v>
      </c>
      <c r="J474" s="69">
        <f t="shared" si="14"/>
        <v>1.994262626262626</v>
      </c>
      <c r="K474" s="70"/>
      <c r="L474" s="71"/>
    </row>
    <row r="475" spans="1:12" s="59" customFormat="1" ht="14.25" outlineLevel="2">
      <c r="A475" s="60" t="s">
        <v>690</v>
      </c>
      <c r="B475" s="60" t="s">
        <v>691</v>
      </c>
      <c r="C475" s="60" t="s">
        <v>186</v>
      </c>
      <c r="D475" s="60" t="s">
        <v>187</v>
      </c>
      <c r="E475" s="60" t="s">
        <v>467</v>
      </c>
      <c r="F475" s="60" t="s">
        <v>468</v>
      </c>
      <c r="G475" s="60" t="s">
        <v>692</v>
      </c>
      <c r="H475" s="67">
        <v>41</v>
      </c>
      <c r="I475" s="68">
        <v>1.0395511921458624</v>
      </c>
      <c r="J475" s="69">
        <f t="shared" si="14"/>
        <v>39.44009713977334</v>
      </c>
      <c r="K475" s="70"/>
      <c r="L475" s="71"/>
    </row>
    <row r="476" spans="1:12" s="59" customFormat="1" ht="14.25" outlineLevel="2">
      <c r="A476" s="60" t="s">
        <v>690</v>
      </c>
      <c r="B476" s="60" t="s">
        <v>691</v>
      </c>
      <c r="C476" s="60" t="s">
        <v>186</v>
      </c>
      <c r="D476" s="60" t="s">
        <v>187</v>
      </c>
      <c r="E476" s="60" t="s">
        <v>411</v>
      </c>
      <c r="F476" s="60" t="s">
        <v>412</v>
      </c>
      <c r="G476" s="60" t="s">
        <v>692</v>
      </c>
      <c r="H476" s="67">
        <v>2</v>
      </c>
      <c r="I476" s="68">
        <v>1.2050153064206706</v>
      </c>
      <c r="J476" s="69">
        <f t="shared" si="14"/>
        <v>1.659729954751131</v>
      </c>
      <c r="K476" s="70"/>
      <c r="L476" s="71"/>
    </row>
    <row r="477" spans="1:12" s="59" customFormat="1" ht="14.25" outlineLevel="2">
      <c r="A477" s="60" t="s">
        <v>690</v>
      </c>
      <c r="B477" s="60" t="s">
        <v>691</v>
      </c>
      <c r="C477" s="60" t="s">
        <v>186</v>
      </c>
      <c r="D477" s="60" t="s">
        <v>187</v>
      </c>
      <c r="E477" s="60" t="s">
        <v>461</v>
      </c>
      <c r="F477" s="60" t="s">
        <v>462</v>
      </c>
      <c r="G477" s="60" t="s">
        <v>692</v>
      </c>
      <c r="H477" s="67">
        <v>4</v>
      </c>
      <c r="I477" s="68">
        <v>0.2814953399752077</v>
      </c>
      <c r="J477" s="69">
        <f t="shared" si="14"/>
        <v>14.209826707441389</v>
      </c>
      <c r="K477" s="70"/>
      <c r="L477" s="71"/>
    </row>
    <row r="478" spans="1:12" s="59" customFormat="1" ht="14.25" outlineLevel="2">
      <c r="A478" s="60" t="s">
        <v>690</v>
      </c>
      <c r="B478" s="60" t="s">
        <v>691</v>
      </c>
      <c r="C478" s="60" t="s">
        <v>186</v>
      </c>
      <c r="D478" s="60" t="s">
        <v>187</v>
      </c>
      <c r="E478" s="60" t="s">
        <v>409</v>
      </c>
      <c r="F478" s="60" t="s">
        <v>709</v>
      </c>
      <c r="G478" s="60" t="s">
        <v>692</v>
      </c>
      <c r="H478" s="67">
        <v>70</v>
      </c>
      <c r="I478" s="68">
        <v>1.261058388290172</v>
      </c>
      <c r="J478" s="69">
        <f t="shared" si="14"/>
        <v>55.50892857142858</v>
      </c>
      <c r="K478" s="70"/>
      <c r="L478" s="71"/>
    </row>
    <row r="479" spans="1:12" s="59" customFormat="1" ht="15" outlineLevel="1">
      <c r="A479" s="60"/>
      <c r="B479" s="60"/>
      <c r="C479" s="73" t="s">
        <v>792</v>
      </c>
      <c r="D479" s="60"/>
      <c r="E479" s="60"/>
      <c r="F479" s="60"/>
      <c r="G479" s="60"/>
      <c r="H479" s="67">
        <f>SUBTOTAL(9,H469:H478)</f>
        <v>550</v>
      </c>
      <c r="I479" s="68"/>
      <c r="J479" s="69">
        <f>SUBTOTAL(9,J469:J478)</f>
        <v>523.4280594888753</v>
      </c>
      <c r="K479" s="70"/>
      <c r="L479" s="71"/>
    </row>
    <row r="480" spans="1:12" s="59" customFormat="1" ht="14.25" outlineLevel="2">
      <c r="A480" s="60" t="s">
        <v>690</v>
      </c>
      <c r="B480" s="60" t="s">
        <v>691</v>
      </c>
      <c r="C480" s="60" t="s">
        <v>188</v>
      </c>
      <c r="D480" s="60" t="s">
        <v>189</v>
      </c>
      <c r="E480" s="60" t="s">
        <v>507</v>
      </c>
      <c r="F480" s="60" t="s">
        <v>508</v>
      </c>
      <c r="G480" s="60" t="s">
        <v>692</v>
      </c>
      <c r="H480" s="67">
        <v>21</v>
      </c>
      <c r="I480" s="68">
        <v>1.0107939558905197</v>
      </c>
      <c r="J480" s="69">
        <f>IF(ISERROR(H480/I480),0,(H480/I480))</f>
        <v>20.77574749791493</v>
      </c>
      <c r="K480" s="70"/>
      <c r="L480" s="71"/>
    </row>
    <row r="481" spans="1:12" s="59" customFormat="1" ht="14.25" outlineLevel="2">
      <c r="A481" s="60" t="s">
        <v>690</v>
      </c>
      <c r="B481" s="60" t="s">
        <v>691</v>
      </c>
      <c r="C481" s="60" t="s">
        <v>188</v>
      </c>
      <c r="D481" s="60" t="s">
        <v>189</v>
      </c>
      <c r="E481" s="60" t="s">
        <v>463</v>
      </c>
      <c r="F481" s="60" t="s">
        <v>464</v>
      </c>
      <c r="G481" s="60" t="s">
        <v>692</v>
      </c>
      <c r="H481" s="67">
        <v>15</v>
      </c>
      <c r="I481" s="68">
        <v>1.0458193610907223</v>
      </c>
      <c r="J481" s="69">
        <f>IF(ISERROR(H481/I481),0,(H481/I481))</f>
        <v>14.342821100917433</v>
      </c>
      <c r="K481" s="70"/>
      <c r="L481" s="71"/>
    </row>
    <row r="482" spans="1:12" s="59" customFormat="1" ht="14.25" outlineLevel="2">
      <c r="A482" s="60" t="s">
        <v>690</v>
      </c>
      <c r="B482" s="60" t="s">
        <v>691</v>
      </c>
      <c r="C482" s="60" t="s">
        <v>188</v>
      </c>
      <c r="D482" s="60" t="s">
        <v>189</v>
      </c>
      <c r="E482" s="60" t="s">
        <v>487</v>
      </c>
      <c r="F482" s="60" t="s">
        <v>488</v>
      </c>
      <c r="G482" s="60" t="s">
        <v>692</v>
      </c>
      <c r="H482" s="67">
        <v>110</v>
      </c>
      <c r="I482" s="68">
        <v>0.7134501295156394</v>
      </c>
      <c r="J482" s="69">
        <f>IF(ISERROR(H482/I482),0,(H482/I482))</f>
        <v>154.18036306851454</v>
      </c>
      <c r="K482" s="70"/>
      <c r="L482" s="71"/>
    </row>
    <row r="483" spans="1:12" s="59" customFormat="1" ht="15" outlineLevel="1">
      <c r="A483" s="60"/>
      <c r="B483" s="60"/>
      <c r="C483" s="73" t="s">
        <v>793</v>
      </c>
      <c r="D483" s="60"/>
      <c r="E483" s="60"/>
      <c r="F483" s="60"/>
      <c r="G483" s="60"/>
      <c r="H483" s="67">
        <f>SUBTOTAL(9,H480:H482)</f>
        <v>146</v>
      </c>
      <c r="I483" s="68"/>
      <c r="J483" s="69">
        <f>SUBTOTAL(9,J480:J482)</f>
        <v>189.2989316673469</v>
      </c>
      <c r="K483" s="70"/>
      <c r="L483" s="71"/>
    </row>
    <row r="484" spans="1:12" s="59" customFormat="1" ht="14.25" outlineLevel="2">
      <c r="A484" s="60" t="s">
        <v>690</v>
      </c>
      <c r="B484" s="60" t="s">
        <v>691</v>
      </c>
      <c r="C484" s="60" t="s">
        <v>190</v>
      </c>
      <c r="D484" s="60" t="s">
        <v>383</v>
      </c>
      <c r="E484" s="60" t="s">
        <v>487</v>
      </c>
      <c r="F484" s="60" t="s">
        <v>488</v>
      </c>
      <c r="G484" s="60" t="s">
        <v>692</v>
      </c>
      <c r="H484" s="67">
        <v>125</v>
      </c>
      <c r="I484" s="68">
        <v>0.7134501295156394</v>
      </c>
      <c r="J484" s="69">
        <f>IF(ISERROR(H484/I484),0,(H484/I484))</f>
        <v>175.20495803240289</v>
      </c>
      <c r="K484" s="70"/>
      <c r="L484" s="71"/>
    </row>
    <row r="485" spans="1:12" s="59" customFormat="1" ht="14.25" outlineLevel="2">
      <c r="A485" s="60" t="s">
        <v>690</v>
      </c>
      <c r="B485" s="60" t="s">
        <v>691</v>
      </c>
      <c r="C485" s="60" t="s">
        <v>190</v>
      </c>
      <c r="D485" s="60" t="s">
        <v>383</v>
      </c>
      <c r="E485" s="60" t="s">
        <v>485</v>
      </c>
      <c r="F485" s="60" t="s">
        <v>486</v>
      </c>
      <c r="G485" s="60" t="s">
        <v>692</v>
      </c>
      <c r="H485" s="67">
        <v>0</v>
      </c>
      <c r="I485" s="68">
        <v>0.5014384699542122</v>
      </c>
      <c r="J485" s="69">
        <f>IF(ISERROR(H485/I485),0,(H485/I485))</f>
        <v>0</v>
      </c>
      <c r="K485" s="70"/>
      <c r="L485" s="71"/>
    </row>
    <row r="486" spans="1:12" s="59" customFormat="1" ht="15" outlineLevel="1">
      <c r="A486" s="60"/>
      <c r="B486" s="60"/>
      <c r="C486" s="73" t="s">
        <v>794</v>
      </c>
      <c r="D486" s="60"/>
      <c r="E486" s="60"/>
      <c r="F486" s="60"/>
      <c r="G486" s="60"/>
      <c r="H486" s="67">
        <f>SUBTOTAL(9,H484:H485)</f>
        <v>125</v>
      </c>
      <c r="I486" s="68"/>
      <c r="J486" s="69">
        <f>SUBTOTAL(9,J484:J485)</f>
        <v>175.20495803240289</v>
      </c>
      <c r="K486" s="70"/>
      <c r="L486" s="71"/>
    </row>
    <row r="487" spans="1:12" s="59" customFormat="1" ht="14.25" outlineLevel="2">
      <c r="A487" s="60" t="s">
        <v>690</v>
      </c>
      <c r="B487" s="60" t="s">
        <v>691</v>
      </c>
      <c r="C487" s="60" t="s">
        <v>191</v>
      </c>
      <c r="D487" s="60" t="s">
        <v>384</v>
      </c>
      <c r="E487" s="60" t="s">
        <v>493</v>
      </c>
      <c r="F487" s="60" t="s">
        <v>494</v>
      </c>
      <c r="G487" s="60" t="s">
        <v>692</v>
      </c>
      <c r="H487" s="67">
        <v>176</v>
      </c>
      <c r="I487" s="68">
        <v>0.8943651583877272</v>
      </c>
      <c r="J487" s="69">
        <f>IF(ISERROR(H487/I487),0,(H487/I487))</f>
        <v>196.78763014122256</v>
      </c>
      <c r="K487" s="70"/>
      <c r="L487" s="71"/>
    </row>
    <row r="488" spans="1:12" s="59" customFormat="1" ht="14.25" outlineLevel="2">
      <c r="A488" s="60" t="s">
        <v>690</v>
      </c>
      <c r="B488" s="60" t="s">
        <v>691</v>
      </c>
      <c r="C488" s="60" t="s">
        <v>191</v>
      </c>
      <c r="D488" s="60" t="s">
        <v>384</v>
      </c>
      <c r="E488" s="60" t="s">
        <v>485</v>
      </c>
      <c r="F488" s="60" t="s">
        <v>486</v>
      </c>
      <c r="G488" s="60" t="s">
        <v>692</v>
      </c>
      <c r="H488" s="67">
        <v>0</v>
      </c>
      <c r="I488" s="68">
        <v>0.5014384699542122</v>
      </c>
      <c r="J488" s="69">
        <f>IF(ISERROR(H488/I488),0,(H488/I488))</f>
        <v>0</v>
      </c>
      <c r="K488" s="70"/>
      <c r="L488" s="71"/>
    </row>
    <row r="489" spans="1:12" s="59" customFormat="1" ht="14.25" outlineLevel="2">
      <c r="A489" s="60" t="s">
        <v>690</v>
      </c>
      <c r="B489" s="60" t="s">
        <v>691</v>
      </c>
      <c r="C489" s="60" t="s">
        <v>191</v>
      </c>
      <c r="D489" s="60" t="s">
        <v>384</v>
      </c>
      <c r="E489" s="60" t="s">
        <v>501</v>
      </c>
      <c r="F489" s="60" t="s">
        <v>502</v>
      </c>
      <c r="G489" s="60" t="s">
        <v>692</v>
      </c>
      <c r="H489" s="67">
        <v>7</v>
      </c>
      <c r="I489" s="68">
        <v>1.3718732209853424</v>
      </c>
      <c r="J489" s="69">
        <f>IF(ISERROR(H489/I489),0,(H489/I489))</f>
        <v>5.102512311576633</v>
      </c>
      <c r="K489" s="70"/>
      <c r="L489" s="71"/>
    </row>
    <row r="490" spans="1:12" s="59" customFormat="1" ht="14.25" outlineLevel="2">
      <c r="A490" s="60" t="s">
        <v>690</v>
      </c>
      <c r="B490" s="60" t="s">
        <v>691</v>
      </c>
      <c r="C490" s="60" t="s">
        <v>191</v>
      </c>
      <c r="D490" s="60" t="s">
        <v>384</v>
      </c>
      <c r="E490" s="60" t="s">
        <v>467</v>
      </c>
      <c r="F490" s="60" t="s">
        <v>468</v>
      </c>
      <c r="G490" s="60" t="s">
        <v>692</v>
      </c>
      <c r="H490" s="67">
        <v>100</v>
      </c>
      <c r="I490" s="68">
        <v>1.0395511921458624</v>
      </c>
      <c r="J490" s="69">
        <f>IF(ISERROR(H490/I490),0,(H490/I490))</f>
        <v>96.19535887749596</v>
      </c>
      <c r="K490" s="70"/>
      <c r="L490" s="71"/>
    </row>
    <row r="491" spans="1:12" s="59" customFormat="1" ht="15" outlineLevel="1">
      <c r="A491" s="60"/>
      <c r="B491" s="60"/>
      <c r="C491" s="73" t="s">
        <v>795</v>
      </c>
      <c r="D491" s="60"/>
      <c r="E491" s="60"/>
      <c r="F491" s="60"/>
      <c r="G491" s="60"/>
      <c r="H491" s="67">
        <f>SUBTOTAL(9,H487:H490)</f>
        <v>283</v>
      </c>
      <c r="I491" s="68"/>
      <c r="J491" s="69">
        <f>SUBTOTAL(9,J487:J490)</f>
        <v>298.0855013302952</v>
      </c>
      <c r="K491" s="70"/>
      <c r="L491" s="71"/>
    </row>
    <row r="492" spans="1:12" s="59" customFormat="1" ht="14.25" outlineLevel="2">
      <c r="A492" s="60" t="s">
        <v>690</v>
      </c>
      <c r="B492" s="60" t="s">
        <v>691</v>
      </c>
      <c r="C492" s="60" t="s">
        <v>227</v>
      </c>
      <c r="D492" s="60" t="s">
        <v>228</v>
      </c>
      <c r="E492" s="60" t="s">
        <v>567</v>
      </c>
      <c r="F492" s="60" t="s">
        <v>568</v>
      </c>
      <c r="G492" s="60" t="s">
        <v>692</v>
      </c>
      <c r="H492" s="67">
        <v>228</v>
      </c>
      <c r="I492" s="68">
        <v>1.1947904342236424</v>
      </c>
      <c r="J492" s="69">
        <f>IF(ISERROR(H492/I492),0,(H492/I492))</f>
        <v>190.82844444444444</v>
      </c>
      <c r="K492" s="70"/>
      <c r="L492" s="71"/>
    </row>
    <row r="493" spans="1:12" s="59" customFormat="1" ht="14.25" outlineLevel="2">
      <c r="A493" s="60" t="s">
        <v>690</v>
      </c>
      <c r="B493" s="60" t="s">
        <v>691</v>
      </c>
      <c r="C493" s="60" t="s">
        <v>227</v>
      </c>
      <c r="D493" s="60" t="s">
        <v>228</v>
      </c>
      <c r="E493" s="60" t="s">
        <v>413</v>
      </c>
      <c r="F493" s="60" t="s">
        <v>414</v>
      </c>
      <c r="G493" s="60" t="s">
        <v>692</v>
      </c>
      <c r="H493" s="67">
        <v>1</v>
      </c>
      <c r="I493" s="68">
        <v>0.5137306907117852</v>
      </c>
      <c r="J493" s="69">
        <f>IF(ISERROR(H493/I493),0,(H493/I493))</f>
        <v>1.946545180344351</v>
      </c>
      <c r="K493" s="70"/>
      <c r="L493" s="71"/>
    </row>
    <row r="494" spans="1:12" s="59" customFormat="1" ht="15" outlineLevel="1">
      <c r="A494" s="60"/>
      <c r="B494" s="60"/>
      <c r="C494" s="73" t="s">
        <v>796</v>
      </c>
      <c r="D494" s="60"/>
      <c r="E494" s="60"/>
      <c r="F494" s="60"/>
      <c r="G494" s="60"/>
      <c r="H494" s="67">
        <f>SUBTOTAL(9,H492:H493)</f>
        <v>229</v>
      </c>
      <c r="I494" s="68"/>
      <c r="J494" s="69">
        <f>SUBTOTAL(9,J492:J493)</f>
        <v>192.7749896247888</v>
      </c>
      <c r="K494" s="70"/>
      <c r="L494" s="71"/>
    </row>
    <row r="495" spans="1:12" s="59" customFormat="1" ht="14.25" outlineLevel="2">
      <c r="A495" s="60" t="s">
        <v>690</v>
      </c>
      <c r="B495" s="60" t="s">
        <v>691</v>
      </c>
      <c r="C495" s="60" t="s">
        <v>229</v>
      </c>
      <c r="D495" s="60" t="s">
        <v>230</v>
      </c>
      <c r="E495" s="60" t="s">
        <v>545</v>
      </c>
      <c r="F495" s="60" t="s">
        <v>546</v>
      </c>
      <c r="G495" s="60" t="s">
        <v>692</v>
      </c>
      <c r="H495" s="67">
        <v>6</v>
      </c>
      <c r="I495" s="68" t="s">
        <v>392</v>
      </c>
      <c r="J495" s="69">
        <f aca="true" t="shared" si="15" ref="J495:J501">IF(ISERROR(H495/I495),0,(H495/I495))</f>
        <v>0</v>
      </c>
      <c r="K495" s="70"/>
      <c r="L495" s="71"/>
    </row>
    <row r="496" spans="1:12" s="59" customFormat="1" ht="14.25" outlineLevel="2">
      <c r="A496" s="60" t="s">
        <v>690</v>
      </c>
      <c r="B496" s="60" t="s">
        <v>691</v>
      </c>
      <c r="C496" s="60" t="s">
        <v>229</v>
      </c>
      <c r="D496" s="60" t="s">
        <v>230</v>
      </c>
      <c r="E496" s="60" t="s">
        <v>413</v>
      </c>
      <c r="F496" s="60" t="s">
        <v>414</v>
      </c>
      <c r="G496" s="60" t="s">
        <v>692</v>
      </c>
      <c r="H496" s="67">
        <v>0</v>
      </c>
      <c r="I496" s="68">
        <v>0.5137306907117852</v>
      </c>
      <c r="J496" s="69">
        <f t="shared" si="15"/>
        <v>0</v>
      </c>
      <c r="K496" s="70"/>
      <c r="L496" s="71"/>
    </row>
    <row r="497" spans="1:12" s="59" customFormat="1" ht="14.25" outlineLevel="2">
      <c r="A497" s="60" t="s">
        <v>690</v>
      </c>
      <c r="B497" s="60" t="s">
        <v>691</v>
      </c>
      <c r="C497" s="60" t="s">
        <v>229</v>
      </c>
      <c r="D497" s="60" t="s">
        <v>230</v>
      </c>
      <c r="E497" s="60" t="s">
        <v>547</v>
      </c>
      <c r="F497" s="60" t="s">
        <v>548</v>
      </c>
      <c r="G497" s="60" t="s">
        <v>692</v>
      </c>
      <c r="H497" s="67">
        <v>21</v>
      </c>
      <c r="I497" s="68">
        <v>0.7536247096353156</v>
      </c>
      <c r="J497" s="69">
        <f t="shared" si="15"/>
        <v>27.865328367699156</v>
      </c>
      <c r="K497" s="70"/>
      <c r="L497" s="71"/>
    </row>
    <row r="498" spans="1:12" s="59" customFormat="1" ht="14.25" outlineLevel="2">
      <c r="A498" s="60" t="s">
        <v>690</v>
      </c>
      <c r="B498" s="60" t="s">
        <v>691</v>
      </c>
      <c r="C498" s="60" t="s">
        <v>229</v>
      </c>
      <c r="D498" s="60" t="s">
        <v>230</v>
      </c>
      <c r="E498" s="60" t="s">
        <v>225</v>
      </c>
      <c r="F498" s="60" t="s">
        <v>226</v>
      </c>
      <c r="G498" s="60" t="s">
        <v>692</v>
      </c>
      <c r="H498" s="67">
        <v>79</v>
      </c>
      <c r="I498" s="68" t="s">
        <v>392</v>
      </c>
      <c r="J498" s="69">
        <f t="shared" si="15"/>
        <v>0</v>
      </c>
      <c r="K498" s="70"/>
      <c r="L498" s="71"/>
    </row>
    <row r="499" spans="1:12" s="59" customFormat="1" ht="14.25" outlineLevel="2">
      <c r="A499" s="60" t="s">
        <v>690</v>
      </c>
      <c r="B499" s="60" t="s">
        <v>691</v>
      </c>
      <c r="C499" s="60" t="s">
        <v>229</v>
      </c>
      <c r="D499" s="60" t="s">
        <v>230</v>
      </c>
      <c r="E499" s="60" t="s">
        <v>569</v>
      </c>
      <c r="F499" s="60" t="s">
        <v>570</v>
      </c>
      <c r="G499" s="60" t="s">
        <v>692</v>
      </c>
      <c r="H499" s="67">
        <v>135</v>
      </c>
      <c r="I499" s="68">
        <v>0.9035456568405437</v>
      </c>
      <c r="J499" s="69">
        <f t="shared" si="15"/>
        <v>149.411376146789</v>
      </c>
      <c r="K499" s="70"/>
      <c r="L499" s="71"/>
    </row>
    <row r="500" spans="1:12" s="59" customFormat="1" ht="14.25" outlineLevel="2">
      <c r="A500" s="60" t="s">
        <v>690</v>
      </c>
      <c r="B500" s="60" t="s">
        <v>691</v>
      </c>
      <c r="C500" s="60" t="s">
        <v>229</v>
      </c>
      <c r="D500" s="60" t="s">
        <v>230</v>
      </c>
      <c r="E500" s="60" t="s">
        <v>571</v>
      </c>
      <c r="F500" s="60" t="s">
        <v>572</v>
      </c>
      <c r="G500" s="60" t="s">
        <v>692</v>
      </c>
      <c r="H500" s="67">
        <v>5</v>
      </c>
      <c r="I500" s="68" t="s">
        <v>392</v>
      </c>
      <c r="J500" s="69">
        <f t="shared" si="15"/>
        <v>0</v>
      </c>
      <c r="K500" s="70"/>
      <c r="L500" s="71"/>
    </row>
    <row r="501" spans="1:12" s="59" customFormat="1" ht="14.25" outlineLevel="2">
      <c r="A501" s="60" t="s">
        <v>690</v>
      </c>
      <c r="B501" s="60" t="s">
        <v>691</v>
      </c>
      <c r="C501" s="60" t="s">
        <v>229</v>
      </c>
      <c r="D501" s="60" t="s">
        <v>230</v>
      </c>
      <c r="E501" s="60" t="s">
        <v>565</v>
      </c>
      <c r="F501" s="60" t="s">
        <v>566</v>
      </c>
      <c r="G501" s="60" t="s">
        <v>692</v>
      </c>
      <c r="H501" s="67">
        <v>23</v>
      </c>
      <c r="I501" s="68">
        <v>0.7287353347135954</v>
      </c>
      <c r="J501" s="69">
        <f t="shared" si="15"/>
        <v>31.561527079017466</v>
      </c>
      <c r="K501" s="70"/>
      <c r="L501" s="71"/>
    </row>
    <row r="502" spans="1:12" s="59" customFormat="1" ht="15" outlineLevel="1">
      <c r="A502" s="60"/>
      <c r="B502" s="60"/>
      <c r="C502" s="73" t="s">
        <v>797</v>
      </c>
      <c r="D502" s="60"/>
      <c r="E502" s="60"/>
      <c r="F502" s="60"/>
      <c r="G502" s="60"/>
      <c r="H502" s="67">
        <f>SUBTOTAL(9,H495:H501)</f>
        <v>269</v>
      </c>
      <c r="I502" s="68"/>
      <c r="J502" s="69">
        <f>SUBTOTAL(9,J495:J501)</f>
        <v>208.8382315935056</v>
      </c>
      <c r="K502" s="70"/>
      <c r="L502" s="71"/>
    </row>
    <row r="503" spans="1:12" s="59" customFormat="1" ht="14.25" outlineLevel="2">
      <c r="A503" s="60" t="s">
        <v>690</v>
      </c>
      <c r="B503" s="60" t="s">
        <v>691</v>
      </c>
      <c r="C503" s="60" t="s">
        <v>231</v>
      </c>
      <c r="D503" s="60" t="s">
        <v>232</v>
      </c>
      <c r="E503" s="60" t="s">
        <v>601</v>
      </c>
      <c r="F503" s="60" t="s">
        <v>602</v>
      </c>
      <c r="G503" s="60" t="s">
        <v>692</v>
      </c>
      <c r="H503" s="67">
        <v>1</v>
      </c>
      <c r="I503" s="68">
        <v>1.7972224743578107</v>
      </c>
      <c r="J503" s="69">
        <f aca="true" t="shared" si="16" ref="J503:J508">IF(ISERROR(H503/I503),0,(H503/I503))</f>
        <v>0.5564141414141414</v>
      </c>
      <c r="K503" s="70"/>
      <c r="L503" s="71"/>
    </row>
    <row r="504" spans="1:12" s="59" customFormat="1" ht="14.25" outlineLevel="2">
      <c r="A504" s="60" t="s">
        <v>690</v>
      </c>
      <c r="B504" s="60" t="s">
        <v>691</v>
      </c>
      <c r="C504" s="60" t="s">
        <v>231</v>
      </c>
      <c r="D504" s="60" t="s">
        <v>232</v>
      </c>
      <c r="E504" s="60" t="s">
        <v>573</v>
      </c>
      <c r="F504" s="60" t="s">
        <v>574</v>
      </c>
      <c r="G504" s="60" t="s">
        <v>692</v>
      </c>
      <c r="H504" s="67">
        <v>17</v>
      </c>
      <c r="I504" s="68">
        <v>0.17904675956436636</v>
      </c>
      <c r="J504" s="69">
        <f t="shared" si="16"/>
        <v>94.94726428650382</v>
      </c>
      <c r="K504" s="70"/>
      <c r="L504" s="71"/>
    </row>
    <row r="505" spans="1:12" s="59" customFormat="1" ht="14.25" outlineLevel="2">
      <c r="A505" s="60" t="s">
        <v>690</v>
      </c>
      <c r="B505" s="60" t="s">
        <v>691</v>
      </c>
      <c r="C505" s="60" t="s">
        <v>231</v>
      </c>
      <c r="D505" s="60" t="s">
        <v>232</v>
      </c>
      <c r="E505" s="60" t="s">
        <v>413</v>
      </c>
      <c r="F505" s="60" t="s">
        <v>414</v>
      </c>
      <c r="G505" s="60" t="s">
        <v>692</v>
      </c>
      <c r="H505" s="67">
        <v>6</v>
      </c>
      <c r="I505" s="68">
        <v>0.5137306907117852</v>
      </c>
      <c r="J505" s="69">
        <f t="shared" si="16"/>
        <v>11.679271082066107</v>
      </c>
      <c r="K505" s="70"/>
      <c r="L505" s="71"/>
    </row>
    <row r="506" spans="1:12" s="59" customFormat="1" ht="14.25" outlineLevel="2">
      <c r="A506" s="60" t="s">
        <v>690</v>
      </c>
      <c r="B506" s="60" t="s">
        <v>691</v>
      </c>
      <c r="C506" s="60" t="s">
        <v>231</v>
      </c>
      <c r="D506" s="60" t="s">
        <v>232</v>
      </c>
      <c r="E506" s="60" t="s">
        <v>571</v>
      </c>
      <c r="F506" s="60" t="s">
        <v>572</v>
      </c>
      <c r="G506" s="60" t="s">
        <v>692</v>
      </c>
      <c r="H506" s="67">
        <v>161</v>
      </c>
      <c r="I506" s="68" t="s">
        <v>392</v>
      </c>
      <c r="J506" s="69">
        <f t="shared" si="16"/>
        <v>0</v>
      </c>
      <c r="K506" s="70"/>
      <c r="L506" s="71"/>
    </row>
    <row r="507" spans="1:12" s="59" customFormat="1" ht="14.25" outlineLevel="2">
      <c r="A507" s="60" t="s">
        <v>690</v>
      </c>
      <c r="B507" s="60" t="s">
        <v>691</v>
      </c>
      <c r="C507" s="60" t="s">
        <v>231</v>
      </c>
      <c r="D507" s="60" t="s">
        <v>232</v>
      </c>
      <c r="E507" s="60" t="s">
        <v>659</v>
      </c>
      <c r="F507" s="60" t="s">
        <v>660</v>
      </c>
      <c r="G507" s="60" t="s">
        <v>692</v>
      </c>
      <c r="H507" s="67">
        <v>1</v>
      </c>
      <c r="I507" s="68">
        <v>1.249101125876569</v>
      </c>
      <c r="J507" s="69">
        <f t="shared" si="16"/>
        <v>0.8005756934197303</v>
      </c>
      <c r="K507" s="70"/>
      <c r="L507" s="71"/>
    </row>
    <row r="508" spans="1:12" s="59" customFormat="1" ht="14.25" outlineLevel="2">
      <c r="A508" s="60" t="s">
        <v>690</v>
      </c>
      <c r="B508" s="60" t="s">
        <v>691</v>
      </c>
      <c r="C508" s="60" t="s">
        <v>231</v>
      </c>
      <c r="D508" s="60" t="s">
        <v>232</v>
      </c>
      <c r="E508" s="60" t="s">
        <v>233</v>
      </c>
      <c r="F508" s="60" t="s">
        <v>234</v>
      </c>
      <c r="G508" s="60" t="s">
        <v>692</v>
      </c>
      <c r="H508" s="67">
        <v>1</v>
      </c>
      <c r="I508" s="68" t="s">
        <v>392</v>
      </c>
      <c r="J508" s="69">
        <f t="shared" si="16"/>
        <v>0</v>
      </c>
      <c r="K508" s="70"/>
      <c r="L508" s="71"/>
    </row>
    <row r="509" spans="1:12" s="59" customFormat="1" ht="15" outlineLevel="1">
      <c r="A509" s="60"/>
      <c r="B509" s="60"/>
      <c r="C509" s="73" t="s">
        <v>798</v>
      </c>
      <c r="D509" s="60"/>
      <c r="E509" s="60"/>
      <c r="F509" s="60"/>
      <c r="G509" s="60"/>
      <c r="H509" s="67">
        <f>SUBTOTAL(9,H503:H508)</f>
        <v>187</v>
      </c>
      <c r="I509" s="68"/>
      <c r="J509" s="69">
        <f>SUBTOTAL(9,J503:J508)</f>
        <v>107.9835252034038</v>
      </c>
      <c r="K509" s="70"/>
      <c r="L509" s="71"/>
    </row>
    <row r="510" spans="1:12" s="59" customFormat="1" ht="14.25" outlineLevel="2">
      <c r="A510" s="60" t="s">
        <v>690</v>
      </c>
      <c r="B510" s="60" t="s">
        <v>691</v>
      </c>
      <c r="C510" s="60" t="s">
        <v>233</v>
      </c>
      <c r="D510" s="60" t="s">
        <v>234</v>
      </c>
      <c r="E510" s="60" t="s">
        <v>565</v>
      </c>
      <c r="F510" s="60" t="s">
        <v>566</v>
      </c>
      <c r="G510" s="60" t="s">
        <v>692</v>
      </c>
      <c r="H510" s="67">
        <v>6</v>
      </c>
      <c r="I510" s="68">
        <v>0.7287353347135954</v>
      </c>
      <c r="J510" s="69">
        <f aca="true" t="shared" si="17" ref="J510:J516">IF(ISERROR(H510/I510),0,(H510/I510))</f>
        <v>8.23344184670021</v>
      </c>
      <c r="K510" s="70"/>
      <c r="L510" s="71"/>
    </row>
    <row r="511" spans="1:12" s="59" customFormat="1" ht="14.25" outlineLevel="2">
      <c r="A511" s="60" t="s">
        <v>690</v>
      </c>
      <c r="B511" s="60" t="s">
        <v>691</v>
      </c>
      <c r="C511" s="60" t="s">
        <v>233</v>
      </c>
      <c r="D511" s="60" t="s">
        <v>234</v>
      </c>
      <c r="E511" s="60" t="s">
        <v>233</v>
      </c>
      <c r="F511" s="60" t="s">
        <v>234</v>
      </c>
      <c r="G511" s="60" t="s">
        <v>692</v>
      </c>
      <c r="H511" s="67">
        <v>211</v>
      </c>
      <c r="I511" s="68" t="s">
        <v>392</v>
      </c>
      <c r="J511" s="69">
        <f t="shared" si="17"/>
        <v>0</v>
      </c>
      <c r="K511" s="70"/>
      <c r="L511" s="71"/>
    </row>
    <row r="512" spans="1:12" s="59" customFormat="1" ht="14.25" outlineLevel="2">
      <c r="A512" s="60" t="s">
        <v>690</v>
      </c>
      <c r="B512" s="60" t="s">
        <v>691</v>
      </c>
      <c r="C512" s="60" t="s">
        <v>233</v>
      </c>
      <c r="D512" s="60" t="s">
        <v>234</v>
      </c>
      <c r="E512" s="60" t="s">
        <v>497</v>
      </c>
      <c r="F512" s="60" t="s">
        <v>498</v>
      </c>
      <c r="G512" s="60" t="s">
        <v>692</v>
      </c>
      <c r="H512" s="67">
        <v>1</v>
      </c>
      <c r="I512" s="68">
        <v>2.169312169312169</v>
      </c>
      <c r="J512" s="69">
        <f t="shared" si="17"/>
        <v>0.46097560975609764</v>
      </c>
      <c r="K512" s="70"/>
      <c r="L512" s="71"/>
    </row>
    <row r="513" spans="1:12" s="59" customFormat="1" ht="14.25" outlineLevel="2">
      <c r="A513" s="60" t="s">
        <v>690</v>
      </c>
      <c r="B513" s="60" t="s">
        <v>691</v>
      </c>
      <c r="C513" s="60" t="s">
        <v>233</v>
      </c>
      <c r="D513" s="60" t="s">
        <v>234</v>
      </c>
      <c r="E513" s="60" t="s">
        <v>571</v>
      </c>
      <c r="F513" s="60" t="s">
        <v>572</v>
      </c>
      <c r="G513" s="60" t="s">
        <v>692</v>
      </c>
      <c r="H513" s="67">
        <v>0</v>
      </c>
      <c r="I513" s="68" t="s">
        <v>392</v>
      </c>
      <c r="J513" s="69">
        <f t="shared" si="17"/>
        <v>0</v>
      </c>
      <c r="K513" s="70"/>
      <c r="L513" s="71"/>
    </row>
    <row r="514" spans="1:12" s="59" customFormat="1" ht="14.25" outlineLevel="2">
      <c r="A514" s="60" t="s">
        <v>690</v>
      </c>
      <c r="B514" s="60" t="s">
        <v>691</v>
      </c>
      <c r="C514" s="60" t="s">
        <v>233</v>
      </c>
      <c r="D514" s="60" t="s">
        <v>234</v>
      </c>
      <c r="E514" s="60" t="s">
        <v>575</v>
      </c>
      <c r="F514" s="60" t="s">
        <v>576</v>
      </c>
      <c r="G514" s="60" t="s">
        <v>692</v>
      </c>
      <c r="H514" s="67">
        <v>153</v>
      </c>
      <c r="I514" s="68">
        <v>3.3166542700655888</v>
      </c>
      <c r="J514" s="69">
        <f t="shared" si="17"/>
        <v>46.1308256880734</v>
      </c>
      <c r="K514" s="70"/>
      <c r="L514" s="71"/>
    </row>
    <row r="515" spans="1:12" s="59" customFormat="1" ht="14.25" outlineLevel="2">
      <c r="A515" s="60" t="s">
        <v>690</v>
      </c>
      <c r="B515" s="60" t="s">
        <v>691</v>
      </c>
      <c r="C515" s="60" t="s">
        <v>233</v>
      </c>
      <c r="D515" s="60" t="s">
        <v>234</v>
      </c>
      <c r="E515" s="60" t="s">
        <v>581</v>
      </c>
      <c r="F515" s="60" t="s">
        <v>582</v>
      </c>
      <c r="G515" s="60" t="s">
        <v>692</v>
      </c>
      <c r="H515" s="67">
        <v>0</v>
      </c>
      <c r="I515" s="68">
        <v>0.7077697389116074</v>
      </c>
      <c r="J515" s="69">
        <f t="shared" si="17"/>
        <v>0</v>
      </c>
      <c r="K515" s="70"/>
      <c r="L515" s="71"/>
    </row>
    <row r="516" spans="1:12" s="59" customFormat="1" ht="14.25" outlineLevel="2">
      <c r="A516" s="60" t="s">
        <v>690</v>
      </c>
      <c r="B516" s="60" t="s">
        <v>691</v>
      </c>
      <c r="C516" s="60" t="s">
        <v>233</v>
      </c>
      <c r="D516" s="60" t="s">
        <v>234</v>
      </c>
      <c r="E516" s="60" t="s">
        <v>547</v>
      </c>
      <c r="F516" s="60" t="s">
        <v>548</v>
      </c>
      <c r="G516" s="60" t="s">
        <v>692</v>
      </c>
      <c r="H516" s="67">
        <v>19</v>
      </c>
      <c r="I516" s="68">
        <v>0.7536247096353156</v>
      </c>
      <c r="J516" s="69">
        <f t="shared" si="17"/>
        <v>25.21148757077543</v>
      </c>
      <c r="K516" s="70"/>
      <c r="L516" s="71"/>
    </row>
    <row r="517" spans="1:12" s="59" customFormat="1" ht="15" outlineLevel="1">
      <c r="A517" s="60"/>
      <c r="B517" s="60"/>
      <c r="C517" s="73" t="s">
        <v>799</v>
      </c>
      <c r="D517" s="60"/>
      <c r="E517" s="60"/>
      <c r="F517" s="60"/>
      <c r="G517" s="60"/>
      <c r="H517" s="67">
        <f>SUBTOTAL(9,H510:H516)</f>
        <v>390</v>
      </c>
      <c r="I517" s="68"/>
      <c r="J517" s="69">
        <f>SUBTOTAL(9,J510:J516)</f>
        <v>80.03673071530514</v>
      </c>
      <c r="K517" s="70"/>
      <c r="L517" s="71"/>
    </row>
    <row r="518" spans="1:12" s="59" customFormat="1" ht="14.25" outlineLevel="2">
      <c r="A518" s="60" t="s">
        <v>690</v>
      </c>
      <c r="B518" s="60" t="s">
        <v>691</v>
      </c>
      <c r="C518" s="60" t="s">
        <v>316</v>
      </c>
      <c r="D518" s="60" t="s">
        <v>317</v>
      </c>
      <c r="E518" s="60" t="s">
        <v>607</v>
      </c>
      <c r="F518" s="60" t="s">
        <v>608</v>
      </c>
      <c r="G518" s="60" t="s">
        <v>692</v>
      </c>
      <c r="H518" s="67">
        <v>148</v>
      </c>
      <c r="I518" s="68">
        <v>1.49831992668771</v>
      </c>
      <c r="J518" s="69">
        <f aca="true" t="shared" si="18" ref="J518:J530">IF(ISERROR(H518/I518),0,(H518/I518))</f>
        <v>98.77730207271492</v>
      </c>
      <c r="K518" s="70"/>
      <c r="L518" s="71"/>
    </row>
    <row r="519" spans="1:12" s="59" customFormat="1" ht="14.25" outlineLevel="2">
      <c r="A519" s="60" t="s">
        <v>690</v>
      </c>
      <c r="B519" s="60" t="s">
        <v>691</v>
      </c>
      <c r="C519" s="60" t="s">
        <v>316</v>
      </c>
      <c r="D519" s="60" t="s">
        <v>317</v>
      </c>
      <c r="E519" s="60" t="s">
        <v>603</v>
      </c>
      <c r="F519" s="60" t="s">
        <v>604</v>
      </c>
      <c r="G519" s="60" t="s">
        <v>692</v>
      </c>
      <c r="H519" s="67">
        <v>27</v>
      </c>
      <c r="I519" s="68">
        <v>0.42541565841854656</v>
      </c>
      <c r="J519" s="69">
        <f t="shared" si="18"/>
        <v>63.467339449541285</v>
      </c>
      <c r="K519" s="70"/>
      <c r="L519" s="71"/>
    </row>
    <row r="520" spans="1:12" s="59" customFormat="1" ht="14.25" outlineLevel="2">
      <c r="A520" s="60" t="s">
        <v>690</v>
      </c>
      <c r="B520" s="60" t="s">
        <v>691</v>
      </c>
      <c r="C520" s="60" t="s">
        <v>316</v>
      </c>
      <c r="D520" s="60" t="s">
        <v>317</v>
      </c>
      <c r="E520" s="60" t="s">
        <v>301</v>
      </c>
      <c r="F520" s="60" t="s">
        <v>302</v>
      </c>
      <c r="G520" s="60" t="s">
        <v>692</v>
      </c>
      <c r="H520" s="67">
        <v>8</v>
      </c>
      <c r="I520" s="68">
        <v>0.9147837986583172</v>
      </c>
      <c r="J520" s="69">
        <f t="shared" si="18"/>
        <v>8.745235772357724</v>
      </c>
      <c r="K520" s="70"/>
      <c r="L520" s="71"/>
    </row>
    <row r="521" spans="1:12" s="59" customFormat="1" ht="14.25" outlineLevel="2">
      <c r="A521" s="60" t="s">
        <v>690</v>
      </c>
      <c r="B521" s="60" t="s">
        <v>691</v>
      </c>
      <c r="C521" s="60" t="s">
        <v>316</v>
      </c>
      <c r="D521" s="60" t="s">
        <v>317</v>
      </c>
      <c r="E521" s="60" t="s">
        <v>625</v>
      </c>
      <c r="F521" s="60" t="s">
        <v>626</v>
      </c>
      <c r="G521" s="60" t="s">
        <v>692</v>
      </c>
      <c r="H521" s="67">
        <v>2</v>
      </c>
      <c r="I521" s="68">
        <v>2.4807987196914403</v>
      </c>
      <c r="J521" s="69">
        <f t="shared" si="18"/>
        <v>0.8061919671777154</v>
      </c>
      <c r="K521" s="70"/>
      <c r="L521" s="71"/>
    </row>
    <row r="522" spans="1:12" s="59" customFormat="1" ht="14.25" outlineLevel="2">
      <c r="A522" s="60" t="s">
        <v>690</v>
      </c>
      <c r="B522" s="60" t="s">
        <v>691</v>
      </c>
      <c r="C522" s="60" t="s">
        <v>316</v>
      </c>
      <c r="D522" s="60" t="s">
        <v>317</v>
      </c>
      <c r="E522" s="60" t="s">
        <v>613</v>
      </c>
      <c r="F522" s="60" t="s">
        <v>614</v>
      </c>
      <c r="G522" s="60" t="s">
        <v>692</v>
      </c>
      <c r="H522" s="67">
        <v>1</v>
      </c>
      <c r="I522" s="68">
        <v>0.7576783664371004</v>
      </c>
      <c r="J522" s="69">
        <f t="shared" si="18"/>
        <v>1.3198212385321104</v>
      </c>
      <c r="K522" s="70"/>
      <c r="L522" s="71"/>
    </row>
    <row r="523" spans="1:12" s="59" customFormat="1" ht="14.25" outlineLevel="2">
      <c r="A523" s="60" t="s">
        <v>690</v>
      </c>
      <c r="B523" s="60" t="s">
        <v>691</v>
      </c>
      <c r="C523" s="60" t="s">
        <v>316</v>
      </c>
      <c r="D523" s="60" t="s">
        <v>317</v>
      </c>
      <c r="E523" s="60" t="s">
        <v>415</v>
      </c>
      <c r="F523" s="60" t="s">
        <v>416</v>
      </c>
      <c r="G523" s="60" t="s">
        <v>692</v>
      </c>
      <c r="H523" s="67">
        <v>307</v>
      </c>
      <c r="I523" s="68">
        <v>1.3680403503284329</v>
      </c>
      <c r="J523" s="69">
        <f t="shared" si="18"/>
        <v>224.4085855554603</v>
      </c>
      <c r="K523" s="70"/>
      <c r="L523" s="71"/>
    </row>
    <row r="524" spans="1:12" s="59" customFormat="1" ht="14.25" outlineLevel="2">
      <c r="A524" s="60" t="s">
        <v>690</v>
      </c>
      <c r="B524" s="60" t="s">
        <v>691</v>
      </c>
      <c r="C524" s="60" t="s">
        <v>316</v>
      </c>
      <c r="D524" s="60" t="s">
        <v>317</v>
      </c>
      <c r="E524" s="60" t="s">
        <v>505</v>
      </c>
      <c r="F524" s="60" t="s">
        <v>506</v>
      </c>
      <c r="G524" s="60" t="s">
        <v>692</v>
      </c>
      <c r="H524" s="67">
        <v>0</v>
      </c>
      <c r="I524" s="68">
        <v>1.1065942244075346</v>
      </c>
      <c r="J524" s="69">
        <f t="shared" si="18"/>
        <v>0</v>
      </c>
      <c r="K524" s="70"/>
      <c r="L524" s="71"/>
    </row>
    <row r="525" spans="1:12" s="59" customFormat="1" ht="14.25" outlineLevel="2">
      <c r="A525" s="60" t="s">
        <v>690</v>
      </c>
      <c r="B525" s="60" t="s">
        <v>691</v>
      </c>
      <c r="C525" s="60" t="s">
        <v>316</v>
      </c>
      <c r="D525" s="60" t="s">
        <v>317</v>
      </c>
      <c r="E525" s="60" t="s">
        <v>599</v>
      </c>
      <c r="F525" s="60" t="s">
        <v>600</v>
      </c>
      <c r="G525" s="60" t="s">
        <v>692</v>
      </c>
      <c r="H525" s="67">
        <v>1</v>
      </c>
      <c r="I525" s="68">
        <v>1.7645455269857115</v>
      </c>
      <c r="J525" s="69">
        <f t="shared" si="18"/>
        <v>0.5667181632362028</v>
      </c>
      <c r="K525" s="70"/>
      <c r="L525" s="71"/>
    </row>
    <row r="526" spans="1:12" s="59" customFormat="1" ht="14.25" outlineLevel="2">
      <c r="A526" s="60" t="s">
        <v>690</v>
      </c>
      <c r="B526" s="60" t="s">
        <v>691</v>
      </c>
      <c r="C526" s="60" t="s">
        <v>316</v>
      </c>
      <c r="D526" s="60" t="s">
        <v>317</v>
      </c>
      <c r="E526" s="60" t="s">
        <v>316</v>
      </c>
      <c r="F526" s="60" t="s">
        <v>317</v>
      </c>
      <c r="G526" s="60" t="s">
        <v>692</v>
      </c>
      <c r="H526" s="67">
        <v>77</v>
      </c>
      <c r="I526" s="68">
        <v>0.7253290468659528</v>
      </c>
      <c r="J526" s="69">
        <f t="shared" si="18"/>
        <v>106.15871559633028</v>
      </c>
      <c r="K526" s="70"/>
      <c r="L526" s="71"/>
    </row>
    <row r="527" spans="1:12" s="59" customFormat="1" ht="14.25" outlineLevel="2">
      <c r="A527" s="60" t="s">
        <v>690</v>
      </c>
      <c r="B527" s="60" t="s">
        <v>691</v>
      </c>
      <c r="C527" s="60" t="s">
        <v>316</v>
      </c>
      <c r="D527" s="60" t="s">
        <v>317</v>
      </c>
      <c r="E527" s="60" t="s">
        <v>619</v>
      </c>
      <c r="F527" s="60" t="s">
        <v>620</v>
      </c>
      <c r="G527" s="60" t="s">
        <v>692</v>
      </c>
      <c r="H527" s="67">
        <v>78</v>
      </c>
      <c r="I527" s="68">
        <v>0.8791332007216709</v>
      </c>
      <c r="J527" s="69">
        <f t="shared" si="18"/>
        <v>88.72375646371977</v>
      </c>
      <c r="K527" s="70"/>
      <c r="L527" s="71"/>
    </row>
    <row r="528" spans="1:12" s="59" customFormat="1" ht="14.25" outlineLevel="2">
      <c r="A528" s="60" t="s">
        <v>690</v>
      </c>
      <c r="B528" s="60" t="s">
        <v>691</v>
      </c>
      <c r="C528" s="60" t="s">
        <v>316</v>
      </c>
      <c r="D528" s="60" t="s">
        <v>317</v>
      </c>
      <c r="E528" s="60" t="s">
        <v>629</v>
      </c>
      <c r="F528" s="60" t="s">
        <v>630</v>
      </c>
      <c r="G528" s="60" t="s">
        <v>692</v>
      </c>
      <c r="H528" s="67">
        <v>129</v>
      </c>
      <c r="I528" s="68">
        <v>1.1853588247910367</v>
      </c>
      <c r="J528" s="69">
        <f t="shared" si="18"/>
        <v>108.82780581039755</v>
      </c>
      <c r="K528" s="70"/>
      <c r="L528" s="71"/>
    </row>
    <row r="529" spans="1:12" s="59" customFormat="1" ht="14.25" outlineLevel="2">
      <c r="A529" s="60" t="s">
        <v>690</v>
      </c>
      <c r="B529" s="60" t="s">
        <v>691</v>
      </c>
      <c r="C529" s="60" t="s">
        <v>316</v>
      </c>
      <c r="D529" s="60" t="s">
        <v>317</v>
      </c>
      <c r="E529" s="60" t="s">
        <v>233</v>
      </c>
      <c r="F529" s="60" t="s">
        <v>234</v>
      </c>
      <c r="G529" s="60" t="s">
        <v>692</v>
      </c>
      <c r="H529" s="67">
        <v>1</v>
      </c>
      <c r="I529" s="68" t="s">
        <v>392</v>
      </c>
      <c r="J529" s="69">
        <f t="shared" si="18"/>
        <v>0</v>
      </c>
      <c r="K529" s="70"/>
      <c r="L529" s="71"/>
    </row>
    <row r="530" spans="1:12" s="59" customFormat="1" ht="14.25" outlineLevel="2">
      <c r="A530" s="60" t="s">
        <v>690</v>
      </c>
      <c r="B530" s="60" t="s">
        <v>691</v>
      </c>
      <c r="C530" s="60" t="s">
        <v>316</v>
      </c>
      <c r="D530" s="60" t="s">
        <v>317</v>
      </c>
      <c r="E530" s="60" t="s">
        <v>631</v>
      </c>
      <c r="F530" s="60" t="s">
        <v>632</v>
      </c>
      <c r="G530" s="60" t="s">
        <v>692</v>
      </c>
      <c r="H530" s="67">
        <v>0</v>
      </c>
      <c r="I530" s="68">
        <v>0.8007747278434515</v>
      </c>
      <c r="J530" s="69">
        <f t="shared" si="18"/>
        <v>0</v>
      </c>
      <c r="K530" s="70"/>
      <c r="L530" s="71"/>
    </row>
    <row r="531" spans="1:12" s="59" customFormat="1" ht="15" outlineLevel="1">
      <c r="A531" s="60"/>
      <c r="B531" s="60"/>
      <c r="C531" s="73" t="s">
        <v>800</v>
      </c>
      <c r="D531" s="60"/>
      <c r="E531" s="60"/>
      <c r="F531" s="60"/>
      <c r="G531" s="60"/>
      <c r="H531" s="67">
        <f>SUBTOTAL(9,H518:H530)</f>
        <v>779</v>
      </c>
      <c r="I531" s="68"/>
      <c r="J531" s="69">
        <f>SUBTOTAL(9,J518:J530)</f>
        <v>701.8014720894678</v>
      </c>
      <c r="K531" s="70"/>
      <c r="L531" s="71"/>
    </row>
    <row r="532" spans="1:12" s="59" customFormat="1" ht="14.25" outlineLevel="2">
      <c r="A532" s="60" t="s">
        <v>690</v>
      </c>
      <c r="B532" s="60" t="s">
        <v>691</v>
      </c>
      <c r="C532" s="60" t="s">
        <v>84</v>
      </c>
      <c r="D532" s="60" t="s">
        <v>85</v>
      </c>
      <c r="E532" s="60" t="s">
        <v>607</v>
      </c>
      <c r="F532" s="60" t="s">
        <v>608</v>
      </c>
      <c r="G532" s="60" t="s">
        <v>692</v>
      </c>
      <c r="H532" s="67">
        <v>2</v>
      </c>
      <c r="I532" s="68">
        <v>1.49831992668771</v>
      </c>
      <c r="J532" s="69">
        <f aca="true" t="shared" si="19" ref="J532:J539">IF(ISERROR(H532/I532),0,(H532/I532))</f>
        <v>1.3348284063880393</v>
      </c>
      <c r="K532" s="70"/>
      <c r="L532" s="71"/>
    </row>
    <row r="533" spans="1:12" s="59" customFormat="1" ht="14.25" outlineLevel="2">
      <c r="A533" s="60" t="s">
        <v>690</v>
      </c>
      <c r="B533" s="60" t="s">
        <v>691</v>
      </c>
      <c r="C533" s="60" t="s">
        <v>84</v>
      </c>
      <c r="D533" s="60" t="s">
        <v>85</v>
      </c>
      <c r="E533" s="60" t="s">
        <v>475</v>
      </c>
      <c r="F533" s="60" t="s">
        <v>476</v>
      </c>
      <c r="G533" s="60" t="s">
        <v>692</v>
      </c>
      <c r="H533" s="67">
        <v>298</v>
      </c>
      <c r="I533" s="68">
        <v>1.880052972776692</v>
      </c>
      <c r="J533" s="69">
        <f t="shared" si="19"/>
        <v>158.50617206805467</v>
      </c>
      <c r="K533" s="70"/>
      <c r="L533" s="71"/>
    </row>
    <row r="534" spans="1:12" s="59" customFormat="1" ht="14.25" outlineLevel="2">
      <c r="A534" s="60" t="s">
        <v>690</v>
      </c>
      <c r="B534" s="60" t="s">
        <v>691</v>
      </c>
      <c r="C534" s="60" t="s">
        <v>84</v>
      </c>
      <c r="D534" s="60" t="s">
        <v>85</v>
      </c>
      <c r="E534" s="60" t="s">
        <v>84</v>
      </c>
      <c r="F534" s="60" t="s">
        <v>85</v>
      </c>
      <c r="G534" s="60" t="s">
        <v>692</v>
      </c>
      <c r="H534" s="67">
        <v>163</v>
      </c>
      <c r="I534" s="68">
        <v>0.8578947368421053</v>
      </c>
      <c r="J534" s="69">
        <f t="shared" si="19"/>
        <v>190</v>
      </c>
      <c r="K534" s="70"/>
      <c r="L534" s="71"/>
    </row>
    <row r="535" spans="1:12" s="59" customFormat="1" ht="14.25" outlineLevel="2">
      <c r="A535" s="60" t="s">
        <v>690</v>
      </c>
      <c r="B535" s="60" t="s">
        <v>691</v>
      </c>
      <c r="C535" s="60" t="s">
        <v>84</v>
      </c>
      <c r="D535" s="60" t="s">
        <v>85</v>
      </c>
      <c r="E535" s="60" t="s">
        <v>625</v>
      </c>
      <c r="F535" s="60" t="s">
        <v>626</v>
      </c>
      <c r="G535" s="60" t="s">
        <v>692</v>
      </c>
      <c r="H535" s="67">
        <v>17</v>
      </c>
      <c r="I535" s="68">
        <v>2.4807987196914403</v>
      </c>
      <c r="J535" s="69">
        <f t="shared" si="19"/>
        <v>6.852631721010581</v>
      </c>
      <c r="K535" s="70"/>
      <c r="L535" s="71"/>
    </row>
    <row r="536" spans="1:12" s="59" customFormat="1" ht="14.25" outlineLevel="2">
      <c r="A536" s="60" t="s">
        <v>690</v>
      </c>
      <c r="B536" s="60" t="s">
        <v>691</v>
      </c>
      <c r="C536" s="60" t="s">
        <v>84</v>
      </c>
      <c r="D536" s="60" t="s">
        <v>85</v>
      </c>
      <c r="E536" s="60" t="s">
        <v>627</v>
      </c>
      <c r="F536" s="60" t="s">
        <v>628</v>
      </c>
      <c r="G536" s="60" t="s">
        <v>692</v>
      </c>
      <c r="H536" s="67">
        <v>163</v>
      </c>
      <c r="I536" s="68">
        <v>4.724725783005154</v>
      </c>
      <c r="J536" s="69">
        <f t="shared" si="19"/>
        <v>34.499356679346604</v>
      </c>
      <c r="K536" s="70"/>
      <c r="L536" s="71"/>
    </row>
    <row r="537" spans="1:12" s="59" customFormat="1" ht="14.25" outlineLevel="2">
      <c r="A537" s="60" t="s">
        <v>690</v>
      </c>
      <c r="B537" s="60" t="s">
        <v>691</v>
      </c>
      <c r="C537" s="60" t="s">
        <v>84</v>
      </c>
      <c r="D537" s="60" t="s">
        <v>85</v>
      </c>
      <c r="E537" s="60" t="s">
        <v>599</v>
      </c>
      <c r="F537" s="60" t="s">
        <v>600</v>
      </c>
      <c r="G537" s="60" t="s">
        <v>692</v>
      </c>
      <c r="H537" s="67">
        <v>96</v>
      </c>
      <c r="I537" s="68">
        <v>1.7645455269857115</v>
      </c>
      <c r="J537" s="69">
        <f t="shared" si="19"/>
        <v>54.40494367067547</v>
      </c>
      <c r="K537" s="70"/>
      <c r="L537" s="71"/>
    </row>
    <row r="538" spans="1:12" s="59" customFormat="1" ht="14.25" outlineLevel="2">
      <c r="A538" s="60" t="s">
        <v>690</v>
      </c>
      <c r="B538" s="60" t="s">
        <v>691</v>
      </c>
      <c r="C538" s="60" t="s">
        <v>84</v>
      </c>
      <c r="D538" s="60" t="s">
        <v>85</v>
      </c>
      <c r="E538" s="60" t="s">
        <v>629</v>
      </c>
      <c r="F538" s="60" t="s">
        <v>630</v>
      </c>
      <c r="G538" s="60" t="s">
        <v>692</v>
      </c>
      <c r="H538" s="67">
        <v>4</v>
      </c>
      <c r="I538" s="68">
        <v>1.1853588247910367</v>
      </c>
      <c r="J538" s="69">
        <f t="shared" si="19"/>
        <v>3.374505606523955</v>
      </c>
      <c r="K538" s="70"/>
      <c r="L538" s="71"/>
    </row>
    <row r="539" spans="1:12" s="59" customFormat="1" ht="14.25" outlineLevel="2">
      <c r="A539" s="60" t="s">
        <v>690</v>
      </c>
      <c r="B539" s="60" t="s">
        <v>691</v>
      </c>
      <c r="C539" s="60" t="s">
        <v>84</v>
      </c>
      <c r="D539" s="60" t="s">
        <v>85</v>
      </c>
      <c r="E539" s="60" t="s">
        <v>553</v>
      </c>
      <c r="F539" s="60" t="s">
        <v>554</v>
      </c>
      <c r="G539" s="60" t="s">
        <v>692</v>
      </c>
      <c r="H539" s="67">
        <v>0</v>
      </c>
      <c r="I539" s="68">
        <v>0.6844128871970682</v>
      </c>
      <c r="J539" s="69">
        <f t="shared" si="19"/>
        <v>0</v>
      </c>
      <c r="K539" s="70"/>
      <c r="L539" s="71"/>
    </row>
    <row r="540" spans="1:12" s="59" customFormat="1" ht="15" outlineLevel="1">
      <c r="A540" s="60"/>
      <c r="B540" s="60"/>
      <c r="C540" s="73" t="s">
        <v>801</v>
      </c>
      <c r="D540" s="60"/>
      <c r="E540" s="60"/>
      <c r="F540" s="60"/>
      <c r="G540" s="60"/>
      <c r="H540" s="67">
        <f>SUBTOTAL(9,H532:H539)</f>
        <v>743</v>
      </c>
      <c r="I540" s="68"/>
      <c r="J540" s="69">
        <f>SUBTOTAL(9,J532:J539)</f>
        <v>448.9724381519993</v>
      </c>
      <c r="K540" s="70"/>
      <c r="L540" s="71"/>
    </row>
    <row r="541" spans="1:12" s="59" customFormat="1" ht="14.25" outlineLevel="2">
      <c r="A541" s="60" t="s">
        <v>690</v>
      </c>
      <c r="B541" s="60" t="s">
        <v>691</v>
      </c>
      <c r="C541" s="60" t="s">
        <v>318</v>
      </c>
      <c r="D541" s="60" t="s">
        <v>319</v>
      </c>
      <c r="E541" s="60" t="s">
        <v>599</v>
      </c>
      <c r="F541" s="60" t="s">
        <v>600</v>
      </c>
      <c r="G541" s="60" t="s">
        <v>692</v>
      </c>
      <c r="H541" s="67">
        <v>72</v>
      </c>
      <c r="I541" s="68">
        <v>1.7645455269857115</v>
      </c>
      <c r="J541" s="69">
        <f>IF(ISERROR(H541/I541),0,(H541/I541))</f>
        <v>40.803707753006606</v>
      </c>
      <c r="K541" s="70"/>
      <c r="L541" s="71"/>
    </row>
    <row r="542" spans="1:12" s="59" customFormat="1" ht="14.25" outlineLevel="2">
      <c r="A542" s="60" t="s">
        <v>690</v>
      </c>
      <c r="B542" s="60" t="s">
        <v>691</v>
      </c>
      <c r="C542" s="60" t="s">
        <v>318</v>
      </c>
      <c r="D542" s="60" t="s">
        <v>319</v>
      </c>
      <c r="E542" s="60" t="s">
        <v>625</v>
      </c>
      <c r="F542" s="60" t="s">
        <v>626</v>
      </c>
      <c r="G542" s="60" t="s">
        <v>692</v>
      </c>
      <c r="H542" s="67">
        <v>50</v>
      </c>
      <c r="I542" s="68">
        <v>2.4807987196914403</v>
      </c>
      <c r="J542" s="69">
        <f>IF(ISERROR(H542/I542),0,(H542/I542))</f>
        <v>20.154799179442886</v>
      </c>
      <c r="K542" s="70"/>
      <c r="L542" s="71"/>
    </row>
    <row r="543" spans="1:12" s="59" customFormat="1" ht="14.25" outlineLevel="2">
      <c r="A543" s="60" t="s">
        <v>690</v>
      </c>
      <c r="B543" s="60" t="s">
        <v>691</v>
      </c>
      <c r="C543" s="60" t="s">
        <v>318</v>
      </c>
      <c r="D543" s="60" t="s">
        <v>319</v>
      </c>
      <c r="E543" s="60" t="s">
        <v>633</v>
      </c>
      <c r="F543" s="60" t="s">
        <v>634</v>
      </c>
      <c r="G543" s="60" t="s">
        <v>692</v>
      </c>
      <c r="H543" s="67">
        <v>70</v>
      </c>
      <c r="I543" s="68">
        <v>0.6064048620850864</v>
      </c>
      <c r="J543" s="69">
        <f>IF(ISERROR(H543/I543),0,(H543/I543))</f>
        <v>115.43443065299516</v>
      </c>
      <c r="K543" s="70"/>
      <c r="L543" s="71"/>
    </row>
    <row r="544" spans="1:12" s="59" customFormat="1" ht="14.25" outlineLevel="2">
      <c r="A544" s="60" t="s">
        <v>690</v>
      </c>
      <c r="B544" s="60" t="s">
        <v>691</v>
      </c>
      <c r="C544" s="60" t="s">
        <v>318</v>
      </c>
      <c r="D544" s="60" t="s">
        <v>319</v>
      </c>
      <c r="E544" s="60" t="s">
        <v>419</v>
      </c>
      <c r="F544" s="60" t="s">
        <v>420</v>
      </c>
      <c r="G544" s="60" t="s">
        <v>692</v>
      </c>
      <c r="H544" s="67">
        <v>23</v>
      </c>
      <c r="I544" s="68">
        <v>2.451702119005979</v>
      </c>
      <c r="J544" s="69">
        <f>IF(ISERROR(H544/I544),0,(H544/I544))</f>
        <v>9.381237558062375</v>
      </c>
      <c r="K544" s="70"/>
      <c r="L544" s="71"/>
    </row>
    <row r="545" spans="1:12" s="59" customFormat="1" ht="15" outlineLevel="1">
      <c r="A545" s="60"/>
      <c r="B545" s="60"/>
      <c r="C545" s="73" t="s">
        <v>802</v>
      </c>
      <c r="D545" s="60"/>
      <c r="E545" s="60"/>
      <c r="F545" s="60"/>
      <c r="G545" s="60"/>
      <c r="H545" s="67">
        <f>SUBTOTAL(9,H541:H544)</f>
        <v>215</v>
      </c>
      <c r="I545" s="68"/>
      <c r="J545" s="69">
        <f>SUBTOTAL(9,J541:J544)</f>
        <v>185.77417514350702</v>
      </c>
      <c r="K545" s="70"/>
      <c r="L545" s="71"/>
    </row>
    <row r="546" spans="1:12" s="59" customFormat="1" ht="14.25" outlineLevel="2">
      <c r="A546" s="60" t="s">
        <v>690</v>
      </c>
      <c r="B546" s="60" t="s">
        <v>691</v>
      </c>
      <c r="C546" s="60" t="s">
        <v>320</v>
      </c>
      <c r="D546" s="60" t="s">
        <v>321</v>
      </c>
      <c r="E546" s="60" t="s">
        <v>599</v>
      </c>
      <c r="F546" s="60" t="s">
        <v>600</v>
      </c>
      <c r="G546" s="60" t="s">
        <v>692</v>
      </c>
      <c r="H546" s="67">
        <v>0</v>
      </c>
      <c r="I546" s="68">
        <v>1.7645455269857115</v>
      </c>
      <c r="J546" s="69">
        <f>IF(ISERROR(H546/I546),0,(H546/I546))</f>
        <v>0</v>
      </c>
      <c r="K546" s="70"/>
      <c r="L546" s="71"/>
    </row>
    <row r="547" spans="1:12" s="59" customFormat="1" ht="14.25" outlineLevel="2">
      <c r="A547" s="60" t="s">
        <v>690</v>
      </c>
      <c r="B547" s="60" t="s">
        <v>691</v>
      </c>
      <c r="C547" s="60" t="s">
        <v>320</v>
      </c>
      <c r="D547" s="60" t="s">
        <v>321</v>
      </c>
      <c r="E547" s="60" t="s">
        <v>633</v>
      </c>
      <c r="F547" s="60" t="s">
        <v>634</v>
      </c>
      <c r="G547" s="60" t="s">
        <v>692</v>
      </c>
      <c r="H547" s="67">
        <v>49</v>
      </c>
      <c r="I547" s="68">
        <v>0.6064048620850864</v>
      </c>
      <c r="J547" s="69">
        <f>IF(ISERROR(H547/I547),0,(H547/I547))</f>
        <v>80.80410145709662</v>
      </c>
      <c r="K547" s="70"/>
      <c r="L547" s="71"/>
    </row>
    <row r="548" spans="1:12" s="59" customFormat="1" ht="15" outlineLevel="1">
      <c r="A548" s="60"/>
      <c r="B548" s="60"/>
      <c r="C548" s="73" t="s">
        <v>803</v>
      </c>
      <c r="D548" s="60"/>
      <c r="E548" s="60"/>
      <c r="F548" s="60"/>
      <c r="G548" s="60"/>
      <c r="H548" s="67">
        <f>SUBTOTAL(9,H546:H547)</f>
        <v>49</v>
      </c>
      <c r="I548" s="68"/>
      <c r="J548" s="69">
        <f>SUBTOTAL(9,J546:J547)</f>
        <v>80.80410145709662</v>
      </c>
      <c r="K548" s="70"/>
      <c r="L548" s="71"/>
    </row>
    <row r="549" spans="1:12" s="59" customFormat="1" ht="14.25" outlineLevel="2">
      <c r="A549" s="60" t="s">
        <v>690</v>
      </c>
      <c r="B549" s="60" t="s">
        <v>691</v>
      </c>
      <c r="C549" s="60" t="s">
        <v>322</v>
      </c>
      <c r="D549" s="60" t="s">
        <v>323</v>
      </c>
      <c r="E549" s="60" t="s">
        <v>509</v>
      </c>
      <c r="F549" s="60" t="s">
        <v>510</v>
      </c>
      <c r="G549" s="60" t="s">
        <v>692</v>
      </c>
      <c r="H549" s="67">
        <v>1</v>
      </c>
      <c r="I549" s="68">
        <v>1.2648876556334347</v>
      </c>
      <c r="J549" s="69">
        <f aca="true" t="shared" si="20" ref="J549:J555">IF(ISERROR(H549/I549),0,(H549/I549))</f>
        <v>0.7905840455840456</v>
      </c>
      <c r="K549" s="70"/>
      <c r="L549" s="71"/>
    </row>
    <row r="550" spans="1:12" s="59" customFormat="1" ht="14.25" outlineLevel="2">
      <c r="A550" s="60" t="s">
        <v>690</v>
      </c>
      <c r="B550" s="60" t="s">
        <v>691</v>
      </c>
      <c r="C550" s="60" t="s">
        <v>322</v>
      </c>
      <c r="D550" s="60" t="s">
        <v>323</v>
      </c>
      <c r="E550" s="60" t="s">
        <v>625</v>
      </c>
      <c r="F550" s="60" t="s">
        <v>626</v>
      </c>
      <c r="G550" s="60" t="s">
        <v>692</v>
      </c>
      <c r="H550" s="67">
        <v>347</v>
      </c>
      <c r="I550" s="68">
        <v>2.4807987196914403</v>
      </c>
      <c r="J550" s="69">
        <f t="shared" si="20"/>
        <v>139.87430630533362</v>
      </c>
      <c r="K550" s="70"/>
      <c r="L550" s="71"/>
    </row>
    <row r="551" spans="1:12" s="59" customFormat="1" ht="14.25" outlineLevel="2">
      <c r="A551" s="60" t="s">
        <v>690</v>
      </c>
      <c r="B551" s="60" t="s">
        <v>691</v>
      </c>
      <c r="C551" s="60" t="s">
        <v>322</v>
      </c>
      <c r="D551" s="60" t="s">
        <v>323</v>
      </c>
      <c r="E551" s="60" t="s">
        <v>419</v>
      </c>
      <c r="F551" s="60" t="s">
        <v>420</v>
      </c>
      <c r="G551" s="60" t="s">
        <v>692</v>
      </c>
      <c r="H551" s="67">
        <v>0</v>
      </c>
      <c r="I551" s="68">
        <v>2.451702119005979</v>
      </c>
      <c r="J551" s="69">
        <f t="shared" si="20"/>
        <v>0</v>
      </c>
      <c r="K551" s="70"/>
      <c r="L551" s="71"/>
    </row>
    <row r="552" spans="1:12" s="59" customFormat="1" ht="14.25" outlineLevel="2">
      <c r="A552" s="60" t="s">
        <v>690</v>
      </c>
      <c r="B552" s="60" t="s">
        <v>691</v>
      </c>
      <c r="C552" s="60" t="s">
        <v>322</v>
      </c>
      <c r="D552" s="60" t="s">
        <v>323</v>
      </c>
      <c r="E552" s="60" t="s">
        <v>623</v>
      </c>
      <c r="F552" s="60" t="s">
        <v>624</v>
      </c>
      <c r="G552" s="60" t="s">
        <v>692</v>
      </c>
      <c r="H552" s="67">
        <v>130</v>
      </c>
      <c r="I552" s="68">
        <v>1.012634708286882</v>
      </c>
      <c r="J552" s="69">
        <f t="shared" si="20"/>
        <v>128.37798165137616</v>
      </c>
      <c r="K552" s="70"/>
      <c r="L552" s="71"/>
    </row>
    <row r="553" spans="1:12" s="59" customFormat="1" ht="14.25" outlineLevel="2">
      <c r="A553" s="60" t="s">
        <v>690</v>
      </c>
      <c r="B553" s="60" t="s">
        <v>691</v>
      </c>
      <c r="C553" s="60" t="s">
        <v>322</v>
      </c>
      <c r="D553" s="60" t="s">
        <v>323</v>
      </c>
      <c r="E553" s="60" t="s">
        <v>609</v>
      </c>
      <c r="F553" s="60" t="s">
        <v>610</v>
      </c>
      <c r="G553" s="60" t="s">
        <v>692</v>
      </c>
      <c r="H553" s="67">
        <v>1</v>
      </c>
      <c r="I553" s="68">
        <v>0.35103785103785107</v>
      </c>
      <c r="J553" s="69">
        <f t="shared" si="20"/>
        <v>2.848695652173913</v>
      </c>
      <c r="K553" s="70"/>
      <c r="L553" s="71"/>
    </row>
    <row r="554" spans="1:12" s="59" customFormat="1" ht="14.25" outlineLevel="2">
      <c r="A554" s="60" t="s">
        <v>690</v>
      </c>
      <c r="B554" s="60" t="s">
        <v>691</v>
      </c>
      <c r="C554" s="60" t="s">
        <v>322</v>
      </c>
      <c r="D554" s="60" t="s">
        <v>323</v>
      </c>
      <c r="E554" s="60" t="s">
        <v>607</v>
      </c>
      <c r="F554" s="60" t="s">
        <v>608</v>
      </c>
      <c r="G554" s="60" t="s">
        <v>692</v>
      </c>
      <c r="H554" s="67">
        <v>1</v>
      </c>
      <c r="I554" s="68">
        <v>1.49831992668771</v>
      </c>
      <c r="J554" s="69">
        <f t="shared" si="20"/>
        <v>0.6674142031940197</v>
      </c>
      <c r="K554" s="70"/>
      <c r="L554" s="71"/>
    </row>
    <row r="555" spans="1:12" s="59" customFormat="1" ht="14.25" outlineLevel="2">
      <c r="A555" s="60" t="s">
        <v>690</v>
      </c>
      <c r="B555" s="60" t="s">
        <v>691</v>
      </c>
      <c r="C555" s="60" t="s">
        <v>322</v>
      </c>
      <c r="D555" s="60" t="s">
        <v>323</v>
      </c>
      <c r="E555" s="60" t="s">
        <v>599</v>
      </c>
      <c r="F555" s="60" t="s">
        <v>600</v>
      </c>
      <c r="G555" s="60" t="s">
        <v>692</v>
      </c>
      <c r="H555" s="67">
        <v>0</v>
      </c>
      <c r="I555" s="68">
        <v>1.7645455269857115</v>
      </c>
      <c r="J555" s="69">
        <f t="shared" si="20"/>
        <v>0</v>
      </c>
      <c r="K555" s="70"/>
      <c r="L555" s="71"/>
    </row>
    <row r="556" spans="1:12" s="59" customFormat="1" ht="15" outlineLevel="1">
      <c r="A556" s="60"/>
      <c r="B556" s="60"/>
      <c r="C556" s="73" t="s">
        <v>804</v>
      </c>
      <c r="D556" s="60"/>
      <c r="E556" s="60"/>
      <c r="F556" s="60"/>
      <c r="G556" s="60"/>
      <c r="H556" s="67">
        <f>SUBTOTAL(9,H549:H555)</f>
        <v>480</v>
      </c>
      <c r="I556" s="68"/>
      <c r="J556" s="69">
        <f>SUBTOTAL(9,J549:J555)</f>
        <v>272.55898185766176</v>
      </c>
      <c r="K556" s="70"/>
      <c r="L556" s="71"/>
    </row>
    <row r="557" spans="1:12" s="59" customFormat="1" ht="14.25" outlineLevel="2">
      <c r="A557" s="60" t="s">
        <v>690</v>
      </c>
      <c r="B557" s="60" t="s">
        <v>691</v>
      </c>
      <c r="C557" s="60" t="s">
        <v>66</v>
      </c>
      <c r="D557" s="60" t="s">
        <v>67</v>
      </c>
      <c r="E557" s="60" t="s">
        <v>533</v>
      </c>
      <c r="F557" s="60" t="s">
        <v>534</v>
      </c>
      <c r="G557" s="60" t="s">
        <v>692</v>
      </c>
      <c r="H557" s="67">
        <v>4.324</v>
      </c>
      <c r="I557" s="68">
        <v>0.8325549705421732</v>
      </c>
      <c r="J557" s="69">
        <f aca="true" t="shared" si="21" ref="J557:J563">IF(ISERROR(H557/I557),0,(H557/I557))</f>
        <v>5.1936510536765415</v>
      </c>
      <c r="K557" s="70"/>
      <c r="L557" s="71"/>
    </row>
    <row r="558" spans="1:12" s="59" customFormat="1" ht="14.25" outlineLevel="2">
      <c r="A558" s="60" t="s">
        <v>690</v>
      </c>
      <c r="B558" s="60" t="s">
        <v>691</v>
      </c>
      <c r="C558" s="60" t="s">
        <v>66</v>
      </c>
      <c r="D558" s="60" t="s">
        <v>67</v>
      </c>
      <c r="E558" s="60" t="s">
        <v>535</v>
      </c>
      <c r="F558" s="60" t="s">
        <v>536</v>
      </c>
      <c r="G558" s="60" t="s">
        <v>692</v>
      </c>
      <c r="H558" s="67">
        <v>4</v>
      </c>
      <c r="I558" s="68">
        <v>0.8065359281884308</v>
      </c>
      <c r="J558" s="69">
        <f t="shared" si="21"/>
        <v>4.959481481481481</v>
      </c>
      <c r="K558" s="70"/>
      <c r="L558" s="71"/>
    </row>
    <row r="559" spans="1:12" s="59" customFormat="1" ht="14.25" outlineLevel="2">
      <c r="A559" s="60" t="s">
        <v>690</v>
      </c>
      <c r="B559" s="60" t="s">
        <v>691</v>
      </c>
      <c r="C559" s="60" t="s">
        <v>66</v>
      </c>
      <c r="D559" s="60" t="s">
        <v>67</v>
      </c>
      <c r="E559" s="60" t="s">
        <v>537</v>
      </c>
      <c r="F559" s="60" t="s">
        <v>538</v>
      </c>
      <c r="G559" s="60" t="s">
        <v>692</v>
      </c>
      <c r="H559" s="67">
        <v>0</v>
      </c>
      <c r="I559" s="68">
        <v>0.7582608695652173</v>
      </c>
      <c r="J559" s="69">
        <f t="shared" si="21"/>
        <v>0</v>
      </c>
      <c r="K559" s="70"/>
      <c r="L559" s="71"/>
    </row>
    <row r="560" spans="1:12" s="59" customFormat="1" ht="14.25" outlineLevel="2">
      <c r="A560" s="60" t="s">
        <v>690</v>
      </c>
      <c r="B560" s="60" t="s">
        <v>691</v>
      </c>
      <c r="C560" s="60" t="s">
        <v>66</v>
      </c>
      <c r="D560" s="60" t="s">
        <v>67</v>
      </c>
      <c r="E560" s="60" t="s">
        <v>525</v>
      </c>
      <c r="F560" s="60" t="s">
        <v>526</v>
      </c>
      <c r="G560" s="60" t="s">
        <v>692</v>
      </c>
      <c r="H560" s="67">
        <v>263</v>
      </c>
      <c r="I560" s="68">
        <v>1.0735030457363772</v>
      </c>
      <c r="J560" s="69">
        <f t="shared" si="21"/>
        <v>244.9923184145167</v>
      </c>
      <c r="K560" s="70"/>
      <c r="L560" s="71"/>
    </row>
    <row r="561" spans="1:12" s="59" customFormat="1" ht="14.25" outlineLevel="2">
      <c r="A561" s="60" t="s">
        <v>690</v>
      </c>
      <c r="B561" s="60" t="s">
        <v>691</v>
      </c>
      <c r="C561" s="60" t="s">
        <v>66</v>
      </c>
      <c r="D561" s="60" t="s">
        <v>67</v>
      </c>
      <c r="E561" s="60" t="s">
        <v>519</v>
      </c>
      <c r="F561" s="60" t="s">
        <v>520</v>
      </c>
      <c r="G561" s="60" t="s">
        <v>692</v>
      </c>
      <c r="H561" s="67">
        <v>8</v>
      </c>
      <c r="I561" s="68">
        <v>1.140901771336554</v>
      </c>
      <c r="J561" s="69">
        <f t="shared" si="21"/>
        <v>7.011997177134792</v>
      </c>
      <c r="K561" s="70"/>
      <c r="L561" s="71"/>
    </row>
    <row r="562" spans="1:12" s="59" customFormat="1" ht="14.25" outlineLevel="2">
      <c r="A562" s="60" t="s">
        <v>690</v>
      </c>
      <c r="B562" s="60" t="s">
        <v>691</v>
      </c>
      <c r="C562" s="60" t="s">
        <v>66</v>
      </c>
      <c r="D562" s="60" t="s">
        <v>67</v>
      </c>
      <c r="E562" s="60" t="s">
        <v>513</v>
      </c>
      <c r="F562" s="60" t="s">
        <v>514</v>
      </c>
      <c r="G562" s="60" t="s">
        <v>692</v>
      </c>
      <c r="H562" s="67">
        <v>1</v>
      </c>
      <c r="I562" s="68">
        <v>0.15525406829754657</v>
      </c>
      <c r="J562" s="69">
        <f t="shared" si="21"/>
        <v>6.441055045871559</v>
      </c>
      <c r="K562" s="70"/>
      <c r="L562" s="71"/>
    </row>
    <row r="563" spans="1:12" s="59" customFormat="1" ht="14.25" outlineLevel="2">
      <c r="A563" s="60" t="s">
        <v>690</v>
      </c>
      <c r="B563" s="60" t="s">
        <v>691</v>
      </c>
      <c r="C563" s="60" t="s">
        <v>66</v>
      </c>
      <c r="D563" s="60" t="s">
        <v>67</v>
      </c>
      <c r="E563" s="60" t="s">
        <v>521</v>
      </c>
      <c r="F563" s="60" t="s">
        <v>522</v>
      </c>
      <c r="G563" s="60" t="s">
        <v>692</v>
      </c>
      <c r="H563" s="67">
        <v>6</v>
      </c>
      <c r="I563" s="68">
        <v>1.019725367075762</v>
      </c>
      <c r="J563" s="69">
        <f t="shared" si="21"/>
        <v>5.883937179287824</v>
      </c>
      <c r="K563" s="70"/>
      <c r="L563" s="71"/>
    </row>
    <row r="564" spans="1:12" s="59" customFormat="1" ht="15" outlineLevel="1">
      <c r="A564" s="60"/>
      <c r="B564" s="60"/>
      <c r="C564" s="73" t="s">
        <v>805</v>
      </c>
      <c r="D564" s="60"/>
      <c r="E564" s="60"/>
      <c r="F564" s="60"/>
      <c r="G564" s="60"/>
      <c r="H564" s="67">
        <f>SUBTOTAL(9,H557:H563)</f>
        <v>286.324</v>
      </c>
      <c r="I564" s="68"/>
      <c r="J564" s="69">
        <f>SUBTOTAL(9,J557:J563)</f>
        <v>274.48244035196893</v>
      </c>
      <c r="K564" s="70"/>
      <c r="L564" s="71"/>
    </row>
    <row r="565" spans="1:12" s="59" customFormat="1" ht="14.25" outlineLevel="2">
      <c r="A565" s="60" t="s">
        <v>690</v>
      </c>
      <c r="B565" s="60" t="s">
        <v>691</v>
      </c>
      <c r="C565" s="60" t="s">
        <v>199</v>
      </c>
      <c r="D565" s="60" t="s">
        <v>200</v>
      </c>
      <c r="E565" s="60" t="s">
        <v>525</v>
      </c>
      <c r="F565" s="60" t="s">
        <v>526</v>
      </c>
      <c r="G565" s="60" t="s">
        <v>692</v>
      </c>
      <c r="H565" s="67">
        <v>95</v>
      </c>
      <c r="I565" s="68">
        <v>1.0735030457363772</v>
      </c>
      <c r="J565" s="69">
        <f>IF(ISERROR(H565/I565),0,(H565/I565))</f>
        <v>88.4953241421258</v>
      </c>
      <c r="K565" s="70"/>
      <c r="L565" s="71"/>
    </row>
    <row r="566" spans="1:12" s="59" customFormat="1" ht="15" outlineLevel="1">
      <c r="A566" s="60"/>
      <c r="B566" s="60"/>
      <c r="C566" s="73" t="s">
        <v>806</v>
      </c>
      <c r="D566" s="60"/>
      <c r="E566" s="60"/>
      <c r="F566" s="60"/>
      <c r="G566" s="60"/>
      <c r="H566" s="67">
        <f>SUBTOTAL(9,H565:H565)</f>
        <v>95</v>
      </c>
      <c r="I566" s="68"/>
      <c r="J566" s="69">
        <f>SUBTOTAL(9,J565:J565)</f>
        <v>88.4953241421258</v>
      </c>
      <c r="K566" s="70"/>
      <c r="L566" s="71"/>
    </row>
    <row r="567" spans="1:12" s="59" customFormat="1" ht="14.25" outlineLevel="2">
      <c r="A567" s="60" t="s">
        <v>690</v>
      </c>
      <c r="B567" s="60" t="s">
        <v>691</v>
      </c>
      <c r="C567" s="60" t="s">
        <v>201</v>
      </c>
      <c r="D567" s="60" t="s">
        <v>385</v>
      </c>
      <c r="E567" s="60" t="s">
        <v>543</v>
      </c>
      <c r="F567" s="60" t="s">
        <v>544</v>
      </c>
      <c r="G567" s="60" t="s">
        <v>692</v>
      </c>
      <c r="H567" s="67">
        <v>84</v>
      </c>
      <c r="I567" s="68">
        <v>0.5411271069955871</v>
      </c>
      <c r="J567" s="69">
        <f aca="true" t="shared" si="22" ref="J567:J572">IF(ISERROR(H567/I567),0,(H567/I567))</f>
        <v>155.23155080213903</v>
      </c>
      <c r="K567" s="70"/>
      <c r="L567" s="71"/>
    </row>
    <row r="568" spans="1:12" s="59" customFormat="1" ht="14.25" outlineLevel="2">
      <c r="A568" s="60" t="s">
        <v>690</v>
      </c>
      <c r="B568" s="60" t="s">
        <v>691</v>
      </c>
      <c r="C568" s="60" t="s">
        <v>201</v>
      </c>
      <c r="D568" s="60" t="s">
        <v>385</v>
      </c>
      <c r="E568" s="60" t="s">
        <v>541</v>
      </c>
      <c r="F568" s="60" t="s">
        <v>542</v>
      </c>
      <c r="G568" s="60" t="s">
        <v>692</v>
      </c>
      <c r="H568" s="67">
        <v>355</v>
      </c>
      <c r="I568" s="68">
        <v>1.1522912415740842</v>
      </c>
      <c r="J568" s="69">
        <f t="shared" si="22"/>
        <v>308.08183486238534</v>
      </c>
      <c r="K568" s="70"/>
      <c r="L568" s="71"/>
    </row>
    <row r="569" spans="1:12" s="59" customFormat="1" ht="14.25" outlineLevel="2">
      <c r="A569" s="60" t="s">
        <v>690</v>
      </c>
      <c r="B569" s="60" t="s">
        <v>691</v>
      </c>
      <c r="C569" s="60" t="s">
        <v>201</v>
      </c>
      <c r="D569" s="60" t="s">
        <v>385</v>
      </c>
      <c r="E569" s="60" t="s">
        <v>535</v>
      </c>
      <c r="F569" s="60" t="s">
        <v>536</v>
      </c>
      <c r="G569" s="60" t="s">
        <v>692</v>
      </c>
      <c r="H569" s="67">
        <v>2</v>
      </c>
      <c r="I569" s="68">
        <v>0.8065359281884308</v>
      </c>
      <c r="J569" s="69">
        <f t="shared" si="22"/>
        <v>2.4797407407407404</v>
      </c>
      <c r="K569" s="70"/>
      <c r="L569" s="71"/>
    </row>
    <row r="570" spans="1:12" s="59" customFormat="1" ht="14.25" outlineLevel="2">
      <c r="A570" s="60" t="s">
        <v>690</v>
      </c>
      <c r="B570" s="60" t="s">
        <v>691</v>
      </c>
      <c r="C570" s="60" t="s">
        <v>201</v>
      </c>
      <c r="D570" s="60" t="s">
        <v>385</v>
      </c>
      <c r="E570" s="60" t="s">
        <v>515</v>
      </c>
      <c r="F570" s="60" t="s">
        <v>516</v>
      </c>
      <c r="G570" s="60" t="s">
        <v>692</v>
      </c>
      <c r="H570" s="67">
        <v>13</v>
      </c>
      <c r="I570" s="68">
        <v>0.8925631353828194</v>
      </c>
      <c r="J570" s="69">
        <f t="shared" si="22"/>
        <v>14.56479601795823</v>
      </c>
      <c r="K570" s="70"/>
      <c r="L570" s="71"/>
    </row>
    <row r="571" spans="1:12" s="59" customFormat="1" ht="14.25" outlineLevel="2">
      <c r="A571" s="60" t="s">
        <v>690</v>
      </c>
      <c r="B571" s="60" t="s">
        <v>691</v>
      </c>
      <c r="C571" s="60" t="s">
        <v>201</v>
      </c>
      <c r="D571" s="60" t="s">
        <v>385</v>
      </c>
      <c r="E571" s="60" t="s">
        <v>533</v>
      </c>
      <c r="F571" s="60" t="s">
        <v>534</v>
      </c>
      <c r="G571" s="60" t="s">
        <v>692</v>
      </c>
      <c r="H571" s="67">
        <v>10.34</v>
      </c>
      <c r="I571" s="68">
        <v>0.8325549705421732</v>
      </c>
      <c r="J571" s="69">
        <f t="shared" si="22"/>
        <v>12.419600345748252</v>
      </c>
      <c r="K571" s="70"/>
      <c r="L571" s="71"/>
    </row>
    <row r="572" spans="1:12" s="59" customFormat="1" ht="14.25" outlineLevel="2">
      <c r="A572" s="60" t="s">
        <v>690</v>
      </c>
      <c r="B572" s="60" t="s">
        <v>691</v>
      </c>
      <c r="C572" s="60" t="s">
        <v>201</v>
      </c>
      <c r="D572" s="60" t="s">
        <v>385</v>
      </c>
      <c r="E572" s="60" t="s">
        <v>545</v>
      </c>
      <c r="F572" s="60" t="s">
        <v>546</v>
      </c>
      <c r="G572" s="60" t="s">
        <v>692</v>
      </c>
      <c r="H572" s="67">
        <v>3</v>
      </c>
      <c r="I572" s="68" t="s">
        <v>392</v>
      </c>
      <c r="J572" s="69">
        <f t="shared" si="22"/>
        <v>0</v>
      </c>
      <c r="K572" s="70"/>
      <c r="L572" s="71"/>
    </row>
    <row r="573" spans="1:12" s="59" customFormat="1" ht="15" outlineLevel="1">
      <c r="A573" s="60"/>
      <c r="B573" s="60"/>
      <c r="C573" s="73" t="s">
        <v>807</v>
      </c>
      <c r="D573" s="60"/>
      <c r="E573" s="60"/>
      <c r="F573" s="60"/>
      <c r="G573" s="60"/>
      <c r="H573" s="67">
        <f>SUBTOTAL(9,H567:H572)</f>
        <v>467.34</v>
      </c>
      <c r="I573" s="68"/>
      <c r="J573" s="69">
        <f>SUBTOTAL(9,J567:J572)</f>
        <v>492.77752276897166</v>
      </c>
      <c r="K573" s="70"/>
      <c r="L573" s="71"/>
    </row>
    <row r="574" spans="1:12" s="59" customFormat="1" ht="14.25" outlineLevel="2">
      <c r="A574" s="60" t="s">
        <v>690</v>
      </c>
      <c r="B574" s="60" t="s">
        <v>691</v>
      </c>
      <c r="C574" s="60" t="s">
        <v>212</v>
      </c>
      <c r="D574" s="60" t="s">
        <v>213</v>
      </c>
      <c r="E574" s="60" t="s">
        <v>471</v>
      </c>
      <c r="F574" s="60" t="s">
        <v>472</v>
      </c>
      <c r="G574" s="60" t="s">
        <v>692</v>
      </c>
      <c r="H574" s="67">
        <v>2</v>
      </c>
      <c r="I574" s="68">
        <v>0.9122645841131434</v>
      </c>
      <c r="J574" s="69">
        <f>IF(ISERROR(H574/I574),0,(H574/I574))</f>
        <v>2.1923464254005838</v>
      </c>
      <c r="K574" s="70"/>
      <c r="L574" s="71"/>
    </row>
    <row r="575" spans="1:12" s="59" customFormat="1" ht="14.25" outlineLevel="2">
      <c r="A575" s="60" t="s">
        <v>690</v>
      </c>
      <c r="B575" s="60" t="s">
        <v>691</v>
      </c>
      <c r="C575" s="60" t="s">
        <v>212</v>
      </c>
      <c r="D575" s="60" t="s">
        <v>213</v>
      </c>
      <c r="E575" s="60" t="s">
        <v>212</v>
      </c>
      <c r="F575" s="60" t="s">
        <v>213</v>
      </c>
      <c r="G575" s="60" t="s">
        <v>692</v>
      </c>
      <c r="H575" s="67">
        <v>310</v>
      </c>
      <c r="I575" s="68">
        <v>1.0749506903353059</v>
      </c>
      <c r="J575" s="69">
        <f>IF(ISERROR(H575/I575),0,(H575/I575))</f>
        <v>288.3853211009174</v>
      </c>
      <c r="K575" s="70"/>
      <c r="L575" s="71"/>
    </row>
    <row r="576" spans="1:12" s="59" customFormat="1" ht="14.25" outlineLevel="2">
      <c r="A576" s="60" t="s">
        <v>690</v>
      </c>
      <c r="B576" s="60" t="s">
        <v>691</v>
      </c>
      <c r="C576" s="60" t="s">
        <v>212</v>
      </c>
      <c r="D576" s="60" t="s">
        <v>213</v>
      </c>
      <c r="E576" s="60" t="s">
        <v>551</v>
      </c>
      <c r="F576" s="60" t="s">
        <v>552</v>
      </c>
      <c r="G576" s="60" t="s">
        <v>692</v>
      </c>
      <c r="H576" s="67">
        <v>2</v>
      </c>
      <c r="I576" s="68">
        <v>1.0793839414697795</v>
      </c>
      <c r="J576" s="69">
        <f>IF(ISERROR(H576/I576),0,(H576/I576))</f>
        <v>1.8529087965461417</v>
      </c>
      <c r="K576" s="70"/>
      <c r="L576" s="71"/>
    </row>
    <row r="577" spans="1:12" s="59" customFormat="1" ht="14.25" outlineLevel="2">
      <c r="A577" s="60" t="s">
        <v>690</v>
      </c>
      <c r="B577" s="60" t="s">
        <v>691</v>
      </c>
      <c r="C577" s="60" t="s">
        <v>212</v>
      </c>
      <c r="D577" s="60" t="s">
        <v>213</v>
      </c>
      <c r="E577" s="60" t="s">
        <v>208</v>
      </c>
      <c r="F577" s="60" t="s">
        <v>209</v>
      </c>
      <c r="G577" s="60" t="s">
        <v>692</v>
      </c>
      <c r="H577" s="67">
        <v>3</v>
      </c>
      <c r="I577" s="68">
        <v>0.4876440739825051</v>
      </c>
      <c r="J577" s="69">
        <f>IF(ISERROR(H577/I577),0,(H577/I577))</f>
        <v>6.152028005794302</v>
      </c>
      <c r="K577" s="70"/>
      <c r="L577" s="71"/>
    </row>
    <row r="578" spans="1:12" s="59" customFormat="1" ht="15" outlineLevel="1">
      <c r="A578" s="60"/>
      <c r="B578" s="60"/>
      <c r="C578" s="73" t="s">
        <v>808</v>
      </c>
      <c r="D578" s="60"/>
      <c r="E578" s="60"/>
      <c r="F578" s="60"/>
      <c r="G578" s="60"/>
      <c r="H578" s="67">
        <f>SUBTOTAL(9,H574:H577)</f>
        <v>317</v>
      </c>
      <c r="I578" s="68"/>
      <c r="J578" s="69">
        <f>SUBTOTAL(9,J574:J577)</f>
        <v>298.5826043286584</v>
      </c>
      <c r="K578" s="70"/>
      <c r="L578" s="71"/>
    </row>
    <row r="579" spans="1:12" s="59" customFormat="1" ht="14.25" outlineLevel="2">
      <c r="A579" s="60" t="s">
        <v>690</v>
      </c>
      <c r="B579" s="60" t="s">
        <v>691</v>
      </c>
      <c r="C579" s="60" t="s">
        <v>214</v>
      </c>
      <c r="D579" s="60" t="s">
        <v>215</v>
      </c>
      <c r="E579" s="60" t="s">
        <v>551</v>
      </c>
      <c r="F579" s="60" t="s">
        <v>552</v>
      </c>
      <c r="G579" s="60" t="s">
        <v>692</v>
      </c>
      <c r="H579" s="67">
        <v>2</v>
      </c>
      <c r="I579" s="68">
        <v>1.0793839414697795</v>
      </c>
      <c r="J579" s="69">
        <f>IF(ISERROR(H579/I579),0,(H579/I579))</f>
        <v>1.8529087965461417</v>
      </c>
      <c r="K579" s="70"/>
      <c r="L579" s="71"/>
    </row>
    <row r="580" spans="1:12" s="59" customFormat="1" ht="14.25" outlineLevel="2">
      <c r="A580" s="60" t="s">
        <v>690</v>
      </c>
      <c r="B580" s="60" t="s">
        <v>691</v>
      </c>
      <c r="C580" s="60" t="s">
        <v>214</v>
      </c>
      <c r="D580" s="60" t="s">
        <v>215</v>
      </c>
      <c r="E580" s="60" t="s">
        <v>529</v>
      </c>
      <c r="F580" s="60" t="s">
        <v>530</v>
      </c>
      <c r="G580" s="60" t="s">
        <v>692</v>
      </c>
      <c r="H580" s="67">
        <v>1</v>
      </c>
      <c r="I580" s="68">
        <v>1.054592703648176</v>
      </c>
      <c r="J580" s="69">
        <f>IF(ISERROR(H580/I580),0,(H580/I580))</f>
        <v>0.9482333762984305</v>
      </c>
      <c r="K580" s="70"/>
      <c r="L580" s="71"/>
    </row>
    <row r="581" spans="1:12" s="59" customFormat="1" ht="14.25" outlineLevel="2">
      <c r="A581" s="60" t="s">
        <v>690</v>
      </c>
      <c r="B581" s="60" t="s">
        <v>691</v>
      </c>
      <c r="C581" s="60" t="s">
        <v>214</v>
      </c>
      <c r="D581" s="60" t="s">
        <v>215</v>
      </c>
      <c r="E581" s="60" t="s">
        <v>471</v>
      </c>
      <c r="F581" s="60" t="s">
        <v>472</v>
      </c>
      <c r="G581" s="60" t="s">
        <v>692</v>
      </c>
      <c r="H581" s="67">
        <v>194</v>
      </c>
      <c r="I581" s="68">
        <v>0.9122645841131434</v>
      </c>
      <c r="J581" s="69">
        <f>IF(ISERROR(H581/I581),0,(H581/I581))</f>
        <v>212.65760326385663</v>
      </c>
      <c r="K581" s="70"/>
      <c r="L581" s="71"/>
    </row>
    <row r="582" spans="1:12" s="59" customFormat="1" ht="14.25" outlineLevel="2">
      <c r="A582" s="60" t="s">
        <v>690</v>
      </c>
      <c r="B582" s="60" t="s">
        <v>691</v>
      </c>
      <c r="C582" s="60" t="s">
        <v>214</v>
      </c>
      <c r="D582" s="60" t="s">
        <v>215</v>
      </c>
      <c r="E582" s="60" t="s">
        <v>212</v>
      </c>
      <c r="F582" s="60" t="s">
        <v>213</v>
      </c>
      <c r="G582" s="60" t="s">
        <v>692</v>
      </c>
      <c r="H582" s="67">
        <v>8</v>
      </c>
      <c r="I582" s="68">
        <v>1.0749506903353059</v>
      </c>
      <c r="J582" s="69">
        <f>IF(ISERROR(H582/I582),0,(H582/I582))</f>
        <v>7.442201834862384</v>
      </c>
      <c r="K582" s="70"/>
      <c r="L582" s="71"/>
    </row>
    <row r="583" spans="1:12" s="59" customFormat="1" ht="15" outlineLevel="1">
      <c r="A583" s="60"/>
      <c r="B583" s="60"/>
      <c r="C583" s="73" t="s">
        <v>809</v>
      </c>
      <c r="D583" s="60"/>
      <c r="E583" s="60"/>
      <c r="F583" s="60"/>
      <c r="G583" s="60"/>
      <c r="H583" s="67">
        <f>SUBTOTAL(9,H579:H582)</f>
        <v>205</v>
      </c>
      <c r="I583" s="68"/>
      <c r="J583" s="69">
        <f>SUBTOTAL(9,J579:J582)</f>
        <v>222.90094727156358</v>
      </c>
      <c r="K583" s="70"/>
      <c r="L583" s="71"/>
    </row>
    <row r="584" spans="1:12" s="59" customFormat="1" ht="14.25" outlineLevel="2">
      <c r="A584" s="60" t="s">
        <v>690</v>
      </c>
      <c r="B584" s="60" t="s">
        <v>691</v>
      </c>
      <c r="C584" s="60" t="s">
        <v>216</v>
      </c>
      <c r="D584" s="60" t="s">
        <v>217</v>
      </c>
      <c r="E584" s="60" t="s">
        <v>551</v>
      </c>
      <c r="F584" s="60" t="s">
        <v>552</v>
      </c>
      <c r="G584" s="60" t="s">
        <v>692</v>
      </c>
      <c r="H584" s="67">
        <v>3</v>
      </c>
      <c r="I584" s="68">
        <v>1.0793839414697795</v>
      </c>
      <c r="J584" s="69">
        <f>IF(ISERROR(H584/I584),0,(H584/I584))</f>
        <v>2.7793631948192123</v>
      </c>
      <c r="K584" s="70"/>
      <c r="L584" s="71"/>
    </row>
    <row r="585" spans="1:12" s="59" customFormat="1" ht="14.25" outlineLevel="2">
      <c r="A585" s="60" t="s">
        <v>690</v>
      </c>
      <c r="B585" s="60" t="s">
        <v>691</v>
      </c>
      <c r="C585" s="60" t="s">
        <v>216</v>
      </c>
      <c r="D585" s="60" t="s">
        <v>217</v>
      </c>
      <c r="E585" s="60" t="s">
        <v>471</v>
      </c>
      <c r="F585" s="60" t="s">
        <v>472</v>
      </c>
      <c r="G585" s="60" t="s">
        <v>692</v>
      </c>
      <c r="H585" s="67">
        <v>140</v>
      </c>
      <c r="I585" s="68">
        <v>0.9122645841131434</v>
      </c>
      <c r="J585" s="69">
        <f>IF(ISERROR(H585/I585),0,(H585/I585))</f>
        <v>153.46424977804085</v>
      </c>
      <c r="K585" s="70"/>
      <c r="L585" s="71"/>
    </row>
    <row r="586" spans="1:12" s="59" customFormat="1" ht="14.25" outlineLevel="2">
      <c r="A586" s="60" t="s">
        <v>690</v>
      </c>
      <c r="B586" s="60" t="s">
        <v>691</v>
      </c>
      <c r="C586" s="60" t="s">
        <v>216</v>
      </c>
      <c r="D586" s="60" t="s">
        <v>217</v>
      </c>
      <c r="E586" s="60" t="s">
        <v>529</v>
      </c>
      <c r="F586" s="60" t="s">
        <v>530</v>
      </c>
      <c r="G586" s="60" t="s">
        <v>692</v>
      </c>
      <c r="H586" s="67">
        <v>1</v>
      </c>
      <c r="I586" s="68">
        <v>1.054592703648176</v>
      </c>
      <c r="J586" s="69">
        <f>IF(ISERROR(H586/I586),0,(H586/I586))</f>
        <v>0.9482333762984305</v>
      </c>
      <c r="K586" s="70"/>
      <c r="L586" s="71"/>
    </row>
    <row r="587" spans="1:12" s="59" customFormat="1" ht="14.25" outlineLevel="2">
      <c r="A587" s="60" t="s">
        <v>690</v>
      </c>
      <c r="B587" s="60" t="s">
        <v>691</v>
      </c>
      <c r="C587" s="60" t="s">
        <v>216</v>
      </c>
      <c r="D587" s="60" t="s">
        <v>217</v>
      </c>
      <c r="E587" s="60" t="s">
        <v>535</v>
      </c>
      <c r="F587" s="60" t="s">
        <v>536</v>
      </c>
      <c r="G587" s="60" t="s">
        <v>692</v>
      </c>
      <c r="H587" s="67">
        <v>1</v>
      </c>
      <c r="I587" s="68">
        <v>0.8065359281884308</v>
      </c>
      <c r="J587" s="69">
        <f>IF(ISERROR(H587/I587),0,(H587/I587))</f>
        <v>1.2398703703703702</v>
      </c>
      <c r="K587" s="70"/>
      <c r="L587" s="71"/>
    </row>
    <row r="588" spans="1:12" s="59" customFormat="1" ht="14.25" outlineLevel="2">
      <c r="A588" s="60" t="s">
        <v>690</v>
      </c>
      <c r="B588" s="60" t="s">
        <v>691</v>
      </c>
      <c r="C588" s="60" t="s">
        <v>216</v>
      </c>
      <c r="D588" s="60" t="s">
        <v>217</v>
      </c>
      <c r="E588" s="60" t="s">
        <v>557</v>
      </c>
      <c r="F588" s="60" t="s">
        <v>558</v>
      </c>
      <c r="G588" s="60" t="s">
        <v>692</v>
      </c>
      <c r="H588" s="67">
        <v>23</v>
      </c>
      <c r="I588" s="68">
        <v>0.4852097665794445</v>
      </c>
      <c r="J588" s="69">
        <f>IF(ISERROR(H588/I588),0,(H588/I588))</f>
        <v>47.402178571428564</v>
      </c>
      <c r="K588" s="70"/>
      <c r="L588" s="71"/>
    </row>
    <row r="589" spans="1:12" s="59" customFormat="1" ht="15" outlineLevel="1">
      <c r="A589" s="60"/>
      <c r="B589" s="60"/>
      <c r="C589" s="73" t="s">
        <v>810</v>
      </c>
      <c r="D589" s="60"/>
      <c r="E589" s="60"/>
      <c r="F589" s="60"/>
      <c r="G589" s="60"/>
      <c r="H589" s="67">
        <f>SUBTOTAL(9,H584:H588)</f>
        <v>168</v>
      </c>
      <c r="I589" s="68"/>
      <c r="J589" s="69">
        <f>SUBTOTAL(9,J584:J588)</f>
        <v>205.8338952909574</v>
      </c>
      <c r="K589" s="70"/>
      <c r="L589" s="71"/>
    </row>
    <row r="590" spans="1:12" s="59" customFormat="1" ht="14.25" outlineLevel="2">
      <c r="A590" s="60" t="s">
        <v>690</v>
      </c>
      <c r="B590" s="60" t="s">
        <v>691</v>
      </c>
      <c r="C590" s="60" t="s">
        <v>218</v>
      </c>
      <c r="D590" s="60" t="s">
        <v>219</v>
      </c>
      <c r="E590" s="60" t="s">
        <v>519</v>
      </c>
      <c r="F590" s="60" t="s">
        <v>520</v>
      </c>
      <c r="G590" s="60" t="s">
        <v>692</v>
      </c>
      <c r="H590" s="67">
        <v>1</v>
      </c>
      <c r="I590" s="68">
        <v>1.140901771336554</v>
      </c>
      <c r="J590" s="69">
        <f>IF(ISERROR(H590/I590),0,(H590/I590))</f>
        <v>0.876499647141849</v>
      </c>
      <c r="K590" s="70"/>
      <c r="L590" s="71"/>
    </row>
    <row r="591" spans="1:12" s="59" customFormat="1" ht="14.25" outlineLevel="2">
      <c r="A591" s="60" t="s">
        <v>690</v>
      </c>
      <c r="B591" s="60" t="s">
        <v>691</v>
      </c>
      <c r="C591" s="60" t="s">
        <v>218</v>
      </c>
      <c r="D591" s="60" t="s">
        <v>219</v>
      </c>
      <c r="E591" s="60" t="s">
        <v>479</v>
      </c>
      <c r="F591" s="60" t="s">
        <v>480</v>
      </c>
      <c r="G591" s="60" t="s">
        <v>692</v>
      </c>
      <c r="H591" s="67">
        <v>2</v>
      </c>
      <c r="I591" s="68">
        <v>0.2383343924454557</v>
      </c>
      <c r="J591" s="69">
        <f>IF(ISERROR(H591/I591),0,(H591/I591))</f>
        <v>8.391571100917432</v>
      </c>
      <c r="K591" s="70"/>
      <c r="L591" s="71"/>
    </row>
    <row r="592" spans="1:12" s="59" customFormat="1" ht="14.25" outlineLevel="2">
      <c r="A592" s="60" t="s">
        <v>690</v>
      </c>
      <c r="B592" s="60" t="s">
        <v>691</v>
      </c>
      <c r="C592" s="60" t="s">
        <v>218</v>
      </c>
      <c r="D592" s="60" t="s">
        <v>219</v>
      </c>
      <c r="E592" s="60" t="s">
        <v>419</v>
      </c>
      <c r="F592" s="60" t="s">
        <v>420</v>
      </c>
      <c r="G592" s="60" t="s">
        <v>692</v>
      </c>
      <c r="H592" s="67">
        <v>117</v>
      </c>
      <c r="I592" s="68">
        <v>2.451702119005979</v>
      </c>
      <c r="J592" s="69">
        <f>IF(ISERROR(H592/I592),0,(H592/I592))</f>
        <v>47.72194757796947</v>
      </c>
      <c r="K592" s="70"/>
      <c r="L592" s="71"/>
    </row>
    <row r="593" spans="1:12" s="59" customFormat="1" ht="15" outlineLevel="1">
      <c r="A593" s="60"/>
      <c r="B593" s="60"/>
      <c r="C593" s="73" t="s">
        <v>811</v>
      </c>
      <c r="D593" s="60"/>
      <c r="E593" s="60"/>
      <c r="F593" s="60"/>
      <c r="G593" s="60"/>
      <c r="H593" s="67">
        <f>SUBTOTAL(9,H590:H592)</f>
        <v>120</v>
      </c>
      <c r="I593" s="68"/>
      <c r="J593" s="69">
        <f>SUBTOTAL(9,J590:J592)</f>
        <v>56.99001832602875</v>
      </c>
      <c r="K593" s="70"/>
      <c r="L593" s="71"/>
    </row>
    <row r="594" spans="1:12" s="59" customFormat="1" ht="14.25" outlineLevel="2">
      <c r="A594" s="60" t="s">
        <v>690</v>
      </c>
      <c r="B594" s="60" t="s">
        <v>691</v>
      </c>
      <c r="C594" s="60" t="s">
        <v>220</v>
      </c>
      <c r="D594" s="60" t="s">
        <v>221</v>
      </c>
      <c r="E594" s="60" t="s">
        <v>551</v>
      </c>
      <c r="F594" s="60" t="s">
        <v>552</v>
      </c>
      <c r="G594" s="60" t="s">
        <v>692</v>
      </c>
      <c r="H594" s="67">
        <v>0</v>
      </c>
      <c r="I594" s="68">
        <v>1.0793839414697795</v>
      </c>
      <c r="J594" s="69">
        <f>IF(ISERROR(H594/I594),0,(H594/I594))</f>
        <v>0</v>
      </c>
      <c r="K594" s="70"/>
      <c r="L594" s="71"/>
    </row>
    <row r="595" spans="1:12" s="59" customFormat="1" ht="14.25" outlineLevel="2">
      <c r="A595" s="60" t="s">
        <v>690</v>
      </c>
      <c r="B595" s="60" t="s">
        <v>691</v>
      </c>
      <c r="C595" s="60" t="s">
        <v>220</v>
      </c>
      <c r="D595" s="60" t="s">
        <v>221</v>
      </c>
      <c r="E595" s="60" t="s">
        <v>479</v>
      </c>
      <c r="F595" s="60" t="s">
        <v>480</v>
      </c>
      <c r="G595" s="60" t="s">
        <v>692</v>
      </c>
      <c r="H595" s="67">
        <v>61</v>
      </c>
      <c r="I595" s="68">
        <v>0.2383343924454557</v>
      </c>
      <c r="J595" s="69">
        <f>IF(ISERROR(H595/I595),0,(H595/I595))</f>
        <v>255.9429185779817</v>
      </c>
      <c r="K595" s="70"/>
      <c r="L595" s="71"/>
    </row>
    <row r="596" spans="1:12" s="59" customFormat="1" ht="15" outlineLevel="1">
      <c r="A596" s="60"/>
      <c r="B596" s="60"/>
      <c r="C596" s="73" t="s">
        <v>812</v>
      </c>
      <c r="D596" s="60"/>
      <c r="E596" s="60"/>
      <c r="F596" s="60"/>
      <c r="G596" s="60"/>
      <c r="H596" s="67">
        <f>SUBTOTAL(9,H594:H595)</f>
        <v>61</v>
      </c>
      <c r="I596" s="68"/>
      <c r="J596" s="69">
        <f>SUBTOTAL(9,J594:J595)</f>
        <v>255.9429185779817</v>
      </c>
      <c r="K596" s="70"/>
      <c r="L596" s="71"/>
    </row>
    <row r="597" spans="1:12" s="59" customFormat="1" ht="14.25" outlineLevel="2">
      <c r="A597" s="60" t="s">
        <v>690</v>
      </c>
      <c r="B597" s="60" t="s">
        <v>691</v>
      </c>
      <c r="C597" s="60" t="s">
        <v>75</v>
      </c>
      <c r="D597" s="60" t="s">
        <v>76</v>
      </c>
      <c r="E597" s="60" t="s">
        <v>519</v>
      </c>
      <c r="F597" s="60" t="s">
        <v>520</v>
      </c>
      <c r="G597" s="60" t="s">
        <v>692</v>
      </c>
      <c r="H597" s="67">
        <v>2</v>
      </c>
      <c r="I597" s="68">
        <v>1.140901771336554</v>
      </c>
      <c r="J597" s="69">
        <f aca="true" t="shared" si="23" ref="J597:J605">IF(ISERROR(H597/I597),0,(H597/I597))</f>
        <v>1.752999294283698</v>
      </c>
      <c r="K597" s="70"/>
      <c r="L597" s="71"/>
    </row>
    <row r="598" spans="1:12" s="59" customFormat="1" ht="14.25" outlineLevel="2">
      <c r="A598" s="60" t="s">
        <v>690</v>
      </c>
      <c r="B598" s="60" t="s">
        <v>691</v>
      </c>
      <c r="C598" s="60" t="s">
        <v>75</v>
      </c>
      <c r="D598" s="60" t="s">
        <v>76</v>
      </c>
      <c r="E598" s="60" t="s">
        <v>561</v>
      </c>
      <c r="F598" s="60" t="s">
        <v>562</v>
      </c>
      <c r="G598" s="60" t="s">
        <v>692</v>
      </c>
      <c r="H598" s="67">
        <v>104</v>
      </c>
      <c r="I598" s="68">
        <v>1.0275123005078282</v>
      </c>
      <c r="J598" s="69">
        <f t="shared" si="23"/>
        <v>101.21533333333333</v>
      </c>
      <c r="K598" s="70"/>
      <c r="L598" s="71"/>
    </row>
    <row r="599" spans="1:12" s="59" customFormat="1" ht="14.25" outlineLevel="2">
      <c r="A599" s="60" t="s">
        <v>690</v>
      </c>
      <c r="B599" s="60" t="s">
        <v>691</v>
      </c>
      <c r="C599" s="60" t="s">
        <v>75</v>
      </c>
      <c r="D599" s="60" t="s">
        <v>76</v>
      </c>
      <c r="E599" s="60" t="s">
        <v>208</v>
      </c>
      <c r="F599" s="60" t="s">
        <v>209</v>
      </c>
      <c r="G599" s="60" t="s">
        <v>692</v>
      </c>
      <c r="H599" s="67">
        <v>16</v>
      </c>
      <c r="I599" s="68">
        <v>0.4876440739825051</v>
      </c>
      <c r="J599" s="69">
        <f t="shared" si="23"/>
        <v>32.81081603090295</v>
      </c>
      <c r="K599" s="70"/>
      <c r="L599" s="71"/>
    </row>
    <row r="600" spans="1:12" s="59" customFormat="1" ht="14.25" outlineLevel="2">
      <c r="A600" s="60" t="s">
        <v>690</v>
      </c>
      <c r="B600" s="60" t="s">
        <v>691</v>
      </c>
      <c r="C600" s="60" t="s">
        <v>75</v>
      </c>
      <c r="D600" s="60" t="s">
        <v>76</v>
      </c>
      <c r="E600" s="60" t="s">
        <v>551</v>
      </c>
      <c r="F600" s="60" t="s">
        <v>552</v>
      </c>
      <c r="G600" s="60" t="s">
        <v>692</v>
      </c>
      <c r="H600" s="67">
        <v>1</v>
      </c>
      <c r="I600" s="68">
        <v>1.0793839414697795</v>
      </c>
      <c r="J600" s="69">
        <f t="shared" si="23"/>
        <v>0.9264543982730709</v>
      </c>
      <c r="K600" s="70"/>
      <c r="L600" s="71"/>
    </row>
    <row r="601" spans="1:12" s="59" customFormat="1" ht="14.25" outlineLevel="2">
      <c r="A601" s="60" t="s">
        <v>690</v>
      </c>
      <c r="B601" s="60" t="s">
        <v>691</v>
      </c>
      <c r="C601" s="60" t="s">
        <v>75</v>
      </c>
      <c r="D601" s="60" t="s">
        <v>76</v>
      </c>
      <c r="E601" s="60" t="s">
        <v>529</v>
      </c>
      <c r="F601" s="60" t="s">
        <v>530</v>
      </c>
      <c r="G601" s="60" t="s">
        <v>692</v>
      </c>
      <c r="H601" s="67">
        <v>5</v>
      </c>
      <c r="I601" s="68">
        <v>1.054592703648176</v>
      </c>
      <c r="J601" s="69">
        <f t="shared" si="23"/>
        <v>4.741166881492153</v>
      </c>
      <c r="K601" s="70"/>
      <c r="L601" s="71"/>
    </row>
    <row r="602" spans="1:12" s="59" customFormat="1" ht="14.25" outlineLevel="2">
      <c r="A602" s="60" t="s">
        <v>690</v>
      </c>
      <c r="B602" s="60" t="s">
        <v>691</v>
      </c>
      <c r="C602" s="60" t="s">
        <v>75</v>
      </c>
      <c r="D602" s="60" t="s">
        <v>76</v>
      </c>
      <c r="E602" s="60" t="s">
        <v>471</v>
      </c>
      <c r="F602" s="60" t="s">
        <v>472</v>
      </c>
      <c r="G602" s="60" t="s">
        <v>692</v>
      </c>
      <c r="H602" s="67">
        <v>1</v>
      </c>
      <c r="I602" s="68">
        <v>0.9122645841131434</v>
      </c>
      <c r="J602" s="69">
        <f t="shared" si="23"/>
        <v>1.0961732127002919</v>
      </c>
      <c r="K602" s="70"/>
      <c r="L602" s="71"/>
    </row>
    <row r="603" spans="1:12" s="59" customFormat="1" ht="14.25" outlineLevel="2">
      <c r="A603" s="60" t="s">
        <v>690</v>
      </c>
      <c r="B603" s="60" t="s">
        <v>691</v>
      </c>
      <c r="C603" s="60" t="s">
        <v>75</v>
      </c>
      <c r="D603" s="60" t="s">
        <v>76</v>
      </c>
      <c r="E603" s="60" t="s">
        <v>212</v>
      </c>
      <c r="F603" s="60" t="s">
        <v>213</v>
      </c>
      <c r="G603" s="60" t="s">
        <v>692</v>
      </c>
      <c r="H603" s="67">
        <v>4</v>
      </c>
      <c r="I603" s="68">
        <v>1.0749506903353059</v>
      </c>
      <c r="J603" s="69">
        <f t="shared" si="23"/>
        <v>3.721100917431192</v>
      </c>
      <c r="K603" s="70"/>
      <c r="L603" s="71"/>
    </row>
    <row r="604" spans="1:12" s="59" customFormat="1" ht="14.25" outlineLevel="2">
      <c r="A604" s="60" t="s">
        <v>690</v>
      </c>
      <c r="B604" s="60" t="s">
        <v>691</v>
      </c>
      <c r="C604" s="60" t="s">
        <v>75</v>
      </c>
      <c r="D604" s="60" t="s">
        <v>76</v>
      </c>
      <c r="E604" s="60" t="s">
        <v>479</v>
      </c>
      <c r="F604" s="60" t="s">
        <v>480</v>
      </c>
      <c r="G604" s="60" t="s">
        <v>692</v>
      </c>
      <c r="H604" s="67">
        <v>1</v>
      </c>
      <c r="I604" s="68">
        <v>0.2383343924454557</v>
      </c>
      <c r="J604" s="69">
        <f t="shared" si="23"/>
        <v>4.195785550458716</v>
      </c>
      <c r="K604" s="70"/>
      <c r="L604" s="71"/>
    </row>
    <row r="605" spans="1:12" s="59" customFormat="1" ht="14.25" outlineLevel="2">
      <c r="A605" s="60" t="s">
        <v>690</v>
      </c>
      <c r="B605" s="60" t="s">
        <v>691</v>
      </c>
      <c r="C605" s="60" t="s">
        <v>75</v>
      </c>
      <c r="D605" s="60" t="s">
        <v>76</v>
      </c>
      <c r="E605" s="60" t="s">
        <v>521</v>
      </c>
      <c r="F605" s="60" t="s">
        <v>522</v>
      </c>
      <c r="G605" s="60" t="s">
        <v>692</v>
      </c>
      <c r="H605" s="67">
        <v>111</v>
      </c>
      <c r="I605" s="68">
        <v>1.019725367075762</v>
      </c>
      <c r="J605" s="69">
        <f t="shared" si="23"/>
        <v>108.85283781682475</v>
      </c>
      <c r="K605" s="70"/>
      <c r="L605" s="71"/>
    </row>
    <row r="606" spans="1:12" s="59" customFormat="1" ht="15" outlineLevel="1">
      <c r="A606" s="60"/>
      <c r="B606" s="60"/>
      <c r="C606" s="73" t="s">
        <v>813</v>
      </c>
      <c r="D606" s="60"/>
      <c r="E606" s="60"/>
      <c r="F606" s="60"/>
      <c r="G606" s="60"/>
      <c r="H606" s="67">
        <f>SUBTOTAL(9,H597:H605)</f>
        <v>245</v>
      </c>
      <c r="I606" s="68"/>
      <c r="J606" s="69">
        <f>SUBTOTAL(9,J597:J605)</f>
        <v>259.3126674357001</v>
      </c>
      <c r="K606" s="70"/>
      <c r="L606" s="71"/>
    </row>
    <row r="607" spans="1:12" s="59" customFormat="1" ht="14.25" outlineLevel="2">
      <c r="A607" s="60" t="s">
        <v>690</v>
      </c>
      <c r="B607" s="60" t="s">
        <v>691</v>
      </c>
      <c r="C607" s="60" t="s">
        <v>77</v>
      </c>
      <c r="D607" s="60" t="s">
        <v>78</v>
      </c>
      <c r="E607" s="60" t="s">
        <v>553</v>
      </c>
      <c r="F607" s="60" t="s">
        <v>554</v>
      </c>
      <c r="G607" s="60" t="s">
        <v>692</v>
      </c>
      <c r="H607" s="67">
        <v>397</v>
      </c>
      <c r="I607" s="68">
        <v>0.6844128871970682</v>
      </c>
      <c r="J607" s="69">
        <f aca="true" t="shared" si="24" ref="J607:J613">IF(ISERROR(H607/I607),0,(H607/I607))</f>
        <v>580.0592119559093</v>
      </c>
      <c r="K607" s="70"/>
      <c r="L607" s="71"/>
    </row>
    <row r="608" spans="1:12" s="59" customFormat="1" ht="14.25" outlineLevel="2">
      <c r="A608" s="60" t="s">
        <v>690</v>
      </c>
      <c r="B608" s="60" t="s">
        <v>691</v>
      </c>
      <c r="C608" s="60" t="s">
        <v>77</v>
      </c>
      <c r="D608" s="60" t="s">
        <v>78</v>
      </c>
      <c r="E608" s="60" t="s">
        <v>471</v>
      </c>
      <c r="F608" s="60" t="s">
        <v>472</v>
      </c>
      <c r="G608" s="60" t="s">
        <v>692</v>
      </c>
      <c r="H608" s="67">
        <v>0</v>
      </c>
      <c r="I608" s="68">
        <v>0.9122645841131434</v>
      </c>
      <c r="J608" s="69">
        <f t="shared" si="24"/>
        <v>0</v>
      </c>
      <c r="K608" s="70"/>
      <c r="L608" s="71"/>
    </row>
    <row r="609" spans="1:12" s="59" customFormat="1" ht="14.25" outlineLevel="2">
      <c r="A609" s="60" t="s">
        <v>690</v>
      </c>
      <c r="B609" s="60" t="s">
        <v>691</v>
      </c>
      <c r="C609" s="60" t="s">
        <v>77</v>
      </c>
      <c r="D609" s="60" t="s">
        <v>78</v>
      </c>
      <c r="E609" s="60" t="s">
        <v>557</v>
      </c>
      <c r="F609" s="60" t="s">
        <v>558</v>
      </c>
      <c r="G609" s="60" t="s">
        <v>692</v>
      </c>
      <c r="H609" s="67">
        <v>1</v>
      </c>
      <c r="I609" s="68">
        <v>0.4852097665794445</v>
      </c>
      <c r="J609" s="69">
        <f t="shared" si="24"/>
        <v>2.0609642857142854</v>
      </c>
      <c r="K609" s="70"/>
      <c r="L609" s="71"/>
    </row>
    <row r="610" spans="1:12" s="59" customFormat="1" ht="14.25" outlineLevel="2">
      <c r="A610" s="60" t="s">
        <v>690</v>
      </c>
      <c r="B610" s="60" t="s">
        <v>691</v>
      </c>
      <c r="C610" s="60" t="s">
        <v>77</v>
      </c>
      <c r="D610" s="60" t="s">
        <v>78</v>
      </c>
      <c r="E610" s="60" t="s">
        <v>551</v>
      </c>
      <c r="F610" s="60" t="s">
        <v>552</v>
      </c>
      <c r="G610" s="60" t="s">
        <v>692</v>
      </c>
      <c r="H610" s="67">
        <v>6</v>
      </c>
      <c r="I610" s="68">
        <v>1.0793839414697795</v>
      </c>
      <c r="J610" s="69">
        <f t="shared" si="24"/>
        <v>5.558726389638425</v>
      </c>
      <c r="K610" s="70"/>
      <c r="L610" s="71"/>
    </row>
    <row r="611" spans="1:12" s="59" customFormat="1" ht="14.25" outlineLevel="2">
      <c r="A611" s="60" t="s">
        <v>690</v>
      </c>
      <c r="B611" s="60" t="s">
        <v>691</v>
      </c>
      <c r="C611" s="60" t="s">
        <v>77</v>
      </c>
      <c r="D611" s="60" t="s">
        <v>78</v>
      </c>
      <c r="E611" s="60" t="s">
        <v>549</v>
      </c>
      <c r="F611" s="60" t="s">
        <v>550</v>
      </c>
      <c r="G611" s="60" t="s">
        <v>692</v>
      </c>
      <c r="H611" s="67">
        <v>0</v>
      </c>
      <c r="I611" s="68">
        <v>0.7291457622583449</v>
      </c>
      <c r="J611" s="69">
        <f t="shared" si="24"/>
        <v>0</v>
      </c>
      <c r="K611" s="70"/>
      <c r="L611" s="71"/>
    </row>
    <row r="612" spans="1:12" s="59" customFormat="1" ht="14.25" outlineLevel="2">
      <c r="A612" s="60" t="s">
        <v>690</v>
      </c>
      <c r="B612" s="60" t="s">
        <v>691</v>
      </c>
      <c r="C612" s="60" t="s">
        <v>77</v>
      </c>
      <c r="D612" s="60" t="s">
        <v>78</v>
      </c>
      <c r="E612" s="60" t="s">
        <v>607</v>
      </c>
      <c r="F612" s="60" t="s">
        <v>608</v>
      </c>
      <c r="G612" s="60" t="s">
        <v>692</v>
      </c>
      <c r="H612" s="67">
        <v>0</v>
      </c>
      <c r="I612" s="68">
        <v>1.49831992668771</v>
      </c>
      <c r="J612" s="69">
        <f t="shared" si="24"/>
        <v>0</v>
      </c>
      <c r="K612" s="70"/>
      <c r="L612" s="71"/>
    </row>
    <row r="613" spans="1:12" s="59" customFormat="1" ht="14.25" outlineLevel="2">
      <c r="A613" s="60" t="s">
        <v>690</v>
      </c>
      <c r="B613" s="60" t="s">
        <v>691</v>
      </c>
      <c r="C613" s="60" t="s">
        <v>77</v>
      </c>
      <c r="D613" s="60" t="s">
        <v>78</v>
      </c>
      <c r="E613" s="60" t="s">
        <v>555</v>
      </c>
      <c r="F613" s="60" t="s">
        <v>556</v>
      </c>
      <c r="G613" s="60" t="s">
        <v>692</v>
      </c>
      <c r="H613" s="67">
        <v>2</v>
      </c>
      <c r="I613" s="68">
        <v>0.8547244363189634</v>
      </c>
      <c r="J613" s="69">
        <f t="shared" si="24"/>
        <v>2.3399354400271832</v>
      </c>
      <c r="K613" s="70"/>
      <c r="L613" s="71"/>
    </row>
    <row r="614" spans="1:12" s="59" customFormat="1" ht="15" outlineLevel="1">
      <c r="A614" s="60"/>
      <c r="B614" s="60"/>
      <c r="C614" s="73" t="s">
        <v>814</v>
      </c>
      <c r="D614" s="60"/>
      <c r="E614" s="60"/>
      <c r="F614" s="60"/>
      <c r="G614" s="60"/>
      <c r="H614" s="67">
        <f>SUBTOTAL(9,H607:H613)</f>
        <v>406</v>
      </c>
      <c r="I614" s="68"/>
      <c r="J614" s="69">
        <f>SUBTOTAL(9,J607:J613)</f>
        <v>590.0188380712891</v>
      </c>
      <c r="K614" s="70"/>
      <c r="L614" s="71"/>
    </row>
    <row r="615" spans="1:12" s="59" customFormat="1" ht="14.25" outlineLevel="2">
      <c r="A615" s="60" t="s">
        <v>690</v>
      </c>
      <c r="B615" s="60" t="s">
        <v>691</v>
      </c>
      <c r="C615" s="60" t="s">
        <v>222</v>
      </c>
      <c r="D615" s="60" t="s">
        <v>223</v>
      </c>
      <c r="E615" s="60" t="s">
        <v>553</v>
      </c>
      <c r="F615" s="60" t="s">
        <v>554</v>
      </c>
      <c r="G615" s="60" t="s">
        <v>692</v>
      </c>
      <c r="H615" s="67">
        <v>5</v>
      </c>
      <c r="I615" s="68">
        <v>0.6844128871970682</v>
      </c>
      <c r="J615" s="69">
        <f aca="true" t="shared" si="25" ref="J615:J623">IF(ISERROR(H615/I615),0,(H615/I615))</f>
        <v>7.305531636724298</v>
      </c>
      <c r="K615" s="70"/>
      <c r="L615" s="71"/>
    </row>
    <row r="616" spans="1:12" s="59" customFormat="1" ht="14.25" outlineLevel="2">
      <c r="A616" s="60" t="s">
        <v>690</v>
      </c>
      <c r="B616" s="60" t="s">
        <v>691</v>
      </c>
      <c r="C616" s="60" t="s">
        <v>222</v>
      </c>
      <c r="D616" s="60" t="s">
        <v>223</v>
      </c>
      <c r="E616" s="60" t="s">
        <v>471</v>
      </c>
      <c r="F616" s="60" t="s">
        <v>472</v>
      </c>
      <c r="G616" s="60" t="s">
        <v>692</v>
      </c>
      <c r="H616" s="67">
        <v>0</v>
      </c>
      <c r="I616" s="68">
        <v>0.9122645841131434</v>
      </c>
      <c r="J616" s="69">
        <f t="shared" si="25"/>
        <v>0</v>
      </c>
      <c r="K616" s="70"/>
      <c r="L616" s="71"/>
    </row>
    <row r="617" spans="1:12" s="59" customFormat="1" ht="14.25" outlineLevel="2">
      <c r="A617" s="60" t="s">
        <v>690</v>
      </c>
      <c r="B617" s="60" t="s">
        <v>691</v>
      </c>
      <c r="C617" s="60" t="s">
        <v>222</v>
      </c>
      <c r="D617" s="60" t="s">
        <v>223</v>
      </c>
      <c r="E617" s="60" t="s">
        <v>535</v>
      </c>
      <c r="F617" s="60" t="s">
        <v>536</v>
      </c>
      <c r="G617" s="60" t="s">
        <v>692</v>
      </c>
      <c r="H617" s="67">
        <v>54</v>
      </c>
      <c r="I617" s="68">
        <v>0.8065359281884308</v>
      </c>
      <c r="J617" s="69">
        <f t="shared" si="25"/>
        <v>66.95299999999999</v>
      </c>
      <c r="K617" s="70"/>
      <c r="L617" s="71"/>
    </row>
    <row r="618" spans="1:12" s="59" customFormat="1" ht="14.25" outlineLevel="2">
      <c r="A618" s="60" t="s">
        <v>690</v>
      </c>
      <c r="B618" s="60" t="s">
        <v>691</v>
      </c>
      <c r="C618" s="60" t="s">
        <v>222</v>
      </c>
      <c r="D618" s="60" t="s">
        <v>223</v>
      </c>
      <c r="E618" s="60" t="s">
        <v>537</v>
      </c>
      <c r="F618" s="60" t="s">
        <v>538</v>
      </c>
      <c r="G618" s="60" t="s">
        <v>692</v>
      </c>
      <c r="H618" s="67">
        <v>49</v>
      </c>
      <c r="I618" s="68">
        <v>0.7582608695652173</v>
      </c>
      <c r="J618" s="69">
        <f t="shared" si="25"/>
        <v>64.62155963302753</v>
      </c>
      <c r="K618" s="70"/>
      <c r="L618" s="71"/>
    </row>
    <row r="619" spans="1:12" s="59" customFormat="1" ht="14.25" outlineLevel="2">
      <c r="A619" s="60" t="s">
        <v>690</v>
      </c>
      <c r="B619" s="60" t="s">
        <v>691</v>
      </c>
      <c r="C619" s="60" t="s">
        <v>222</v>
      </c>
      <c r="D619" s="60" t="s">
        <v>223</v>
      </c>
      <c r="E619" s="60" t="s">
        <v>563</v>
      </c>
      <c r="F619" s="60" t="s">
        <v>564</v>
      </c>
      <c r="G619" s="60" t="s">
        <v>692</v>
      </c>
      <c r="H619" s="67">
        <v>118</v>
      </c>
      <c r="I619" s="68">
        <v>0.8393425624132601</v>
      </c>
      <c r="J619" s="69">
        <f t="shared" si="25"/>
        <v>140.5862222222222</v>
      </c>
      <c r="K619" s="70"/>
      <c r="L619" s="71"/>
    </row>
    <row r="620" spans="1:12" s="59" customFormat="1" ht="14.25" outlineLevel="2">
      <c r="A620" s="60" t="s">
        <v>690</v>
      </c>
      <c r="B620" s="60" t="s">
        <v>691</v>
      </c>
      <c r="C620" s="60" t="s">
        <v>222</v>
      </c>
      <c r="D620" s="60" t="s">
        <v>223</v>
      </c>
      <c r="E620" s="60" t="s">
        <v>475</v>
      </c>
      <c r="F620" s="60" t="s">
        <v>476</v>
      </c>
      <c r="G620" s="60" t="s">
        <v>692</v>
      </c>
      <c r="H620" s="67">
        <v>1</v>
      </c>
      <c r="I620" s="68">
        <v>1.880052972776692</v>
      </c>
      <c r="J620" s="69">
        <f t="shared" si="25"/>
        <v>0.5318999062686398</v>
      </c>
      <c r="K620" s="70"/>
      <c r="L620" s="71"/>
    </row>
    <row r="621" spans="1:12" s="59" customFormat="1" ht="14.25" outlineLevel="2">
      <c r="A621" s="60" t="s">
        <v>690</v>
      </c>
      <c r="B621" s="60" t="s">
        <v>691</v>
      </c>
      <c r="C621" s="60" t="s">
        <v>222</v>
      </c>
      <c r="D621" s="60" t="s">
        <v>223</v>
      </c>
      <c r="E621" s="60" t="s">
        <v>557</v>
      </c>
      <c r="F621" s="60" t="s">
        <v>558</v>
      </c>
      <c r="G621" s="60" t="s">
        <v>692</v>
      </c>
      <c r="H621" s="67">
        <v>1</v>
      </c>
      <c r="I621" s="68">
        <v>0.4852097665794445</v>
      </c>
      <c r="J621" s="69">
        <f t="shared" si="25"/>
        <v>2.0609642857142854</v>
      </c>
      <c r="K621" s="70"/>
      <c r="L621" s="71"/>
    </row>
    <row r="622" spans="1:12" s="59" customFormat="1" ht="14.25" outlineLevel="2">
      <c r="A622" s="60" t="s">
        <v>690</v>
      </c>
      <c r="B622" s="60" t="s">
        <v>691</v>
      </c>
      <c r="C622" s="60" t="s">
        <v>222</v>
      </c>
      <c r="D622" s="60" t="s">
        <v>223</v>
      </c>
      <c r="E622" s="60" t="s">
        <v>551</v>
      </c>
      <c r="F622" s="60" t="s">
        <v>552</v>
      </c>
      <c r="G622" s="60" t="s">
        <v>692</v>
      </c>
      <c r="H622" s="67">
        <v>0</v>
      </c>
      <c r="I622" s="68">
        <v>1.0793839414697795</v>
      </c>
      <c r="J622" s="69">
        <f t="shared" si="25"/>
        <v>0</v>
      </c>
      <c r="K622" s="70"/>
      <c r="L622" s="71"/>
    </row>
    <row r="623" spans="1:12" s="59" customFormat="1" ht="14.25" outlineLevel="2">
      <c r="A623" s="60" t="s">
        <v>690</v>
      </c>
      <c r="B623" s="60" t="s">
        <v>691</v>
      </c>
      <c r="C623" s="60" t="s">
        <v>222</v>
      </c>
      <c r="D623" s="60" t="s">
        <v>223</v>
      </c>
      <c r="E623" s="60" t="s">
        <v>515</v>
      </c>
      <c r="F623" s="60" t="s">
        <v>516</v>
      </c>
      <c r="G623" s="60" t="s">
        <v>692</v>
      </c>
      <c r="H623" s="67">
        <v>2</v>
      </c>
      <c r="I623" s="68">
        <v>0.8925631353828194</v>
      </c>
      <c r="J623" s="69">
        <f t="shared" si="25"/>
        <v>2.2407378489166505</v>
      </c>
      <c r="K623" s="70"/>
      <c r="L623" s="71"/>
    </row>
    <row r="624" spans="1:12" s="59" customFormat="1" ht="15" outlineLevel="1">
      <c r="A624" s="60"/>
      <c r="B624" s="60"/>
      <c r="C624" s="73" t="s">
        <v>815</v>
      </c>
      <c r="D624" s="60"/>
      <c r="E624" s="60"/>
      <c r="F624" s="60"/>
      <c r="G624" s="60"/>
      <c r="H624" s="67">
        <f>SUBTOTAL(9,H615:H623)</f>
        <v>230</v>
      </c>
      <c r="I624" s="68"/>
      <c r="J624" s="69">
        <f>SUBTOTAL(9,J615:J623)</f>
        <v>284.29991553287357</v>
      </c>
      <c r="K624" s="70"/>
      <c r="L624" s="71"/>
    </row>
    <row r="625" spans="1:12" s="59" customFormat="1" ht="14.25" outlineLevel="2">
      <c r="A625" s="60" t="s">
        <v>690</v>
      </c>
      <c r="B625" s="60" t="s">
        <v>691</v>
      </c>
      <c r="C625" s="60" t="s">
        <v>235</v>
      </c>
      <c r="D625" s="60" t="s">
        <v>236</v>
      </c>
      <c r="E625" s="60" t="s">
        <v>643</v>
      </c>
      <c r="F625" s="60" t="s">
        <v>644</v>
      </c>
      <c r="G625" s="60" t="s">
        <v>692</v>
      </c>
      <c r="H625" s="67">
        <v>1</v>
      </c>
      <c r="I625" s="68">
        <v>1.0886812366463305</v>
      </c>
      <c r="J625" s="69">
        <f>IF(ISERROR(H625/I625),0,(H625/I625))</f>
        <v>0.9185425139506289</v>
      </c>
      <c r="K625" s="70"/>
      <c r="L625" s="71"/>
    </row>
    <row r="626" spans="1:12" s="59" customFormat="1" ht="14.25" outlineLevel="2">
      <c r="A626" s="60" t="s">
        <v>690</v>
      </c>
      <c r="B626" s="60" t="s">
        <v>691</v>
      </c>
      <c r="C626" s="60" t="s">
        <v>235</v>
      </c>
      <c r="D626" s="60" t="s">
        <v>236</v>
      </c>
      <c r="E626" s="60" t="s">
        <v>533</v>
      </c>
      <c r="F626" s="60" t="s">
        <v>534</v>
      </c>
      <c r="G626" s="60" t="s">
        <v>692</v>
      </c>
      <c r="H626" s="67">
        <v>97.384</v>
      </c>
      <c r="I626" s="68">
        <v>0.8325549705421732</v>
      </c>
      <c r="J626" s="69">
        <f>IF(ISERROR(H626/I626),0,(H626/I626))</f>
        <v>116.97005416541082</v>
      </c>
      <c r="K626" s="70"/>
      <c r="L626" s="71"/>
    </row>
    <row r="627" spans="1:12" s="59" customFormat="1" ht="14.25" outlineLevel="2">
      <c r="A627" s="60" t="s">
        <v>690</v>
      </c>
      <c r="B627" s="60" t="s">
        <v>691</v>
      </c>
      <c r="C627" s="60" t="s">
        <v>235</v>
      </c>
      <c r="D627" s="60" t="s">
        <v>236</v>
      </c>
      <c r="E627" s="60" t="s">
        <v>413</v>
      </c>
      <c r="F627" s="60" t="s">
        <v>414</v>
      </c>
      <c r="G627" s="60" t="s">
        <v>692</v>
      </c>
      <c r="H627" s="67">
        <v>0</v>
      </c>
      <c r="I627" s="68">
        <v>0.5137306907117852</v>
      </c>
      <c r="J627" s="69">
        <f>IF(ISERROR(H627/I627),0,(H627/I627))</f>
        <v>0</v>
      </c>
      <c r="K627" s="70"/>
      <c r="L627" s="71"/>
    </row>
    <row r="628" spans="1:12" s="59" customFormat="1" ht="15" outlineLevel="1">
      <c r="A628" s="60"/>
      <c r="B628" s="60"/>
      <c r="C628" s="73" t="s">
        <v>816</v>
      </c>
      <c r="D628" s="60"/>
      <c r="E628" s="60"/>
      <c r="F628" s="60"/>
      <c r="G628" s="60"/>
      <c r="H628" s="67">
        <f>SUBTOTAL(9,H625:H627)</f>
        <v>98.384</v>
      </c>
      <c r="I628" s="68"/>
      <c r="J628" s="69">
        <f>SUBTOTAL(9,J625:J627)</f>
        <v>117.88859667936144</v>
      </c>
      <c r="K628" s="70"/>
      <c r="L628" s="71"/>
    </row>
    <row r="629" spans="1:12" s="59" customFormat="1" ht="14.25" outlineLevel="2">
      <c r="A629" s="60" t="s">
        <v>690</v>
      </c>
      <c r="B629" s="60" t="s">
        <v>691</v>
      </c>
      <c r="C629" s="60" t="s">
        <v>237</v>
      </c>
      <c r="D629" s="60" t="s">
        <v>238</v>
      </c>
      <c r="E629" s="60" t="s">
        <v>533</v>
      </c>
      <c r="F629" s="60" t="s">
        <v>534</v>
      </c>
      <c r="G629" s="60" t="s">
        <v>692</v>
      </c>
      <c r="H629" s="67">
        <v>22.50216</v>
      </c>
      <c r="I629" s="68">
        <v>0.8325549705421732</v>
      </c>
      <c r="J629" s="69">
        <f aca="true" t="shared" si="26" ref="J629:J635">IF(ISERROR(H629/I629),0,(H629/I629))</f>
        <v>27.027836955133704</v>
      </c>
      <c r="K629" s="70"/>
      <c r="L629" s="71"/>
    </row>
    <row r="630" spans="1:12" s="59" customFormat="1" ht="14.25" outlineLevel="2">
      <c r="A630" s="60" t="s">
        <v>690</v>
      </c>
      <c r="B630" s="60" t="s">
        <v>691</v>
      </c>
      <c r="C630" s="60" t="s">
        <v>237</v>
      </c>
      <c r="D630" s="60" t="s">
        <v>238</v>
      </c>
      <c r="E630" s="60" t="s">
        <v>237</v>
      </c>
      <c r="F630" s="60" t="s">
        <v>238</v>
      </c>
      <c r="G630" s="60" t="s">
        <v>692</v>
      </c>
      <c r="H630" s="67">
        <v>58</v>
      </c>
      <c r="I630" s="68">
        <v>0.6756872301312469</v>
      </c>
      <c r="J630" s="69">
        <f t="shared" si="26"/>
        <v>85.83853211009176</v>
      </c>
      <c r="K630" s="70"/>
      <c r="L630" s="71"/>
    </row>
    <row r="631" spans="1:12" s="59" customFormat="1" ht="14.25" outlineLevel="2">
      <c r="A631" s="60" t="s">
        <v>690</v>
      </c>
      <c r="B631" s="60" t="s">
        <v>691</v>
      </c>
      <c r="C631" s="60" t="s">
        <v>237</v>
      </c>
      <c r="D631" s="60" t="s">
        <v>238</v>
      </c>
      <c r="E631" s="60" t="s">
        <v>587</v>
      </c>
      <c r="F631" s="60" t="s">
        <v>588</v>
      </c>
      <c r="G631" s="60" t="s">
        <v>692</v>
      </c>
      <c r="H631" s="67">
        <v>0</v>
      </c>
      <c r="I631" s="68">
        <v>0.37640597250542657</v>
      </c>
      <c r="J631" s="69">
        <f t="shared" si="26"/>
        <v>0</v>
      </c>
      <c r="K631" s="70"/>
      <c r="L631" s="71"/>
    </row>
    <row r="632" spans="1:12" s="59" customFormat="1" ht="14.25" outlineLevel="2">
      <c r="A632" s="60" t="s">
        <v>690</v>
      </c>
      <c r="B632" s="60" t="s">
        <v>691</v>
      </c>
      <c r="C632" s="60" t="s">
        <v>237</v>
      </c>
      <c r="D632" s="60" t="s">
        <v>238</v>
      </c>
      <c r="E632" s="60" t="s">
        <v>531</v>
      </c>
      <c r="F632" s="60" t="s">
        <v>532</v>
      </c>
      <c r="G632" s="60" t="s">
        <v>692</v>
      </c>
      <c r="H632" s="67">
        <v>36</v>
      </c>
      <c r="I632" s="68">
        <v>0.7139588100686499</v>
      </c>
      <c r="J632" s="69">
        <f t="shared" si="26"/>
        <v>50.42307692307692</v>
      </c>
      <c r="K632" s="70"/>
      <c r="L632" s="71"/>
    </row>
    <row r="633" spans="1:12" s="59" customFormat="1" ht="14.25" outlineLevel="2">
      <c r="A633" s="60" t="s">
        <v>690</v>
      </c>
      <c r="B633" s="60" t="s">
        <v>691</v>
      </c>
      <c r="C633" s="60" t="s">
        <v>237</v>
      </c>
      <c r="D633" s="60" t="s">
        <v>238</v>
      </c>
      <c r="E633" s="60" t="s">
        <v>413</v>
      </c>
      <c r="F633" s="60" t="s">
        <v>414</v>
      </c>
      <c r="G633" s="60" t="s">
        <v>692</v>
      </c>
      <c r="H633" s="67">
        <v>100</v>
      </c>
      <c r="I633" s="68">
        <v>0.5137306907117852</v>
      </c>
      <c r="J633" s="69">
        <f t="shared" si="26"/>
        <v>194.6545180344351</v>
      </c>
      <c r="K633" s="70"/>
      <c r="L633" s="71"/>
    </row>
    <row r="634" spans="1:12" s="59" customFormat="1" ht="14.25" outlineLevel="2">
      <c r="A634" s="60" t="s">
        <v>690</v>
      </c>
      <c r="B634" s="60" t="s">
        <v>691</v>
      </c>
      <c r="C634" s="60" t="s">
        <v>237</v>
      </c>
      <c r="D634" s="60" t="s">
        <v>238</v>
      </c>
      <c r="E634" s="60" t="s">
        <v>583</v>
      </c>
      <c r="F634" s="60" t="s">
        <v>584</v>
      </c>
      <c r="G634" s="60" t="s">
        <v>692</v>
      </c>
      <c r="H634" s="67">
        <v>510</v>
      </c>
      <c r="I634" s="68" t="s">
        <v>392</v>
      </c>
      <c r="J634" s="69">
        <f t="shared" si="26"/>
        <v>0</v>
      </c>
      <c r="K634" s="70"/>
      <c r="L634" s="71"/>
    </row>
    <row r="635" spans="1:12" s="59" customFormat="1" ht="14.25" outlineLevel="2">
      <c r="A635" s="60" t="s">
        <v>690</v>
      </c>
      <c r="B635" s="60" t="s">
        <v>691</v>
      </c>
      <c r="C635" s="60" t="s">
        <v>237</v>
      </c>
      <c r="D635" s="60" t="s">
        <v>238</v>
      </c>
      <c r="E635" s="60" t="s">
        <v>208</v>
      </c>
      <c r="F635" s="60" t="s">
        <v>209</v>
      </c>
      <c r="G635" s="60" t="s">
        <v>692</v>
      </c>
      <c r="H635" s="67">
        <v>0</v>
      </c>
      <c r="I635" s="68">
        <v>0.4876440739825051</v>
      </c>
      <c r="J635" s="69">
        <f t="shared" si="26"/>
        <v>0</v>
      </c>
      <c r="K635" s="70"/>
      <c r="L635" s="71"/>
    </row>
    <row r="636" spans="1:12" s="59" customFormat="1" ht="15" outlineLevel="1">
      <c r="A636" s="60"/>
      <c r="B636" s="60"/>
      <c r="C636" s="73" t="s">
        <v>817</v>
      </c>
      <c r="D636" s="60"/>
      <c r="E636" s="60"/>
      <c r="F636" s="60"/>
      <c r="G636" s="60"/>
      <c r="H636" s="67">
        <f>SUBTOTAL(9,H629:H635)</f>
        <v>726.50216</v>
      </c>
      <c r="I636" s="68"/>
      <c r="J636" s="69">
        <f>SUBTOTAL(9,J629:J635)</f>
        <v>357.94396402273753</v>
      </c>
      <c r="K636" s="70"/>
      <c r="L636" s="71"/>
    </row>
    <row r="637" spans="1:12" s="59" customFormat="1" ht="14.25" outlineLevel="2">
      <c r="A637" s="60" t="s">
        <v>690</v>
      </c>
      <c r="B637" s="60" t="s">
        <v>691</v>
      </c>
      <c r="C637" s="60" t="s">
        <v>239</v>
      </c>
      <c r="D637" s="60" t="s">
        <v>240</v>
      </c>
      <c r="E637" s="60" t="s">
        <v>531</v>
      </c>
      <c r="F637" s="60" t="s">
        <v>532</v>
      </c>
      <c r="G637" s="60" t="s">
        <v>692</v>
      </c>
      <c r="H637" s="67">
        <v>258</v>
      </c>
      <c r="I637" s="68">
        <v>0.7139588100686499</v>
      </c>
      <c r="J637" s="69">
        <f>IF(ISERROR(H637/I637),0,(H637/I637))</f>
        <v>361.3653846153846</v>
      </c>
      <c r="K637" s="70"/>
      <c r="L637" s="71"/>
    </row>
    <row r="638" spans="1:12" s="59" customFormat="1" ht="14.25" outlineLevel="2">
      <c r="A638" s="60" t="s">
        <v>690</v>
      </c>
      <c r="B638" s="60" t="s">
        <v>691</v>
      </c>
      <c r="C638" s="60" t="s">
        <v>239</v>
      </c>
      <c r="D638" s="60" t="s">
        <v>240</v>
      </c>
      <c r="E638" s="60" t="s">
        <v>413</v>
      </c>
      <c r="F638" s="60" t="s">
        <v>414</v>
      </c>
      <c r="G638" s="60" t="s">
        <v>692</v>
      </c>
      <c r="H638" s="67">
        <v>1</v>
      </c>
      <c r="I638" s="68">
        <v>0.5137306907117852</v>
      </c>
      <c r="J638" s="69">
        <f>IF(ISERROR(H638/I638),0,(H638/I638))</f>
        <v>1.946545180344351</v>
      </c>
      <c r="K638" s="70"/>
      <c r="L638" s="71"/>
    </row>
    <row r="639" spans="1:12" s="59" customFormat="1" ht="14.25" outlineLevel="2">
      <c r="A639" s="60" t="s">
        <v>690</v>
      </c>
      <c r="B639" s="60" t="s">
        <v>691</v>
      </c>
      <c r="C639" s="60" t="s">
        <v>239</v>
      </c>
      <c r="D639" s="60" t="s">
        <v>240</v>
      </c>
      <c r="E639" s="60" t="s">
        <v>587</v>
      </c>
      <c r="F639" s="60" t="s">
        <v>588</v>
      </c>
      <c r="G639" s="60" t="s">
        <v>692</v>
      </c>
      <c r="H639" s="67">
        <v>3</v>
      </c>
      <c r="I639" s="68">
        <v>0.37640597250542657</v>
      </c>
      <c r="J639" s="69">
        <f>IF(ISERROR(H639/I639),0,(H639/I639))</f>
        <v>7.970117955439056</v>
      </c>
      <c r="K639" s="70"/>
      <c r="L639" s="71"/>
    </row>
    <row r="640" spans="1:12" s="59" customFormat="1" ht="14.25" outlineLevel="2">
      <c r="A640" s="60" t="s">
        <v>690</v>
      </c>
      <c r="B640" s="60" t="s">
        <v>691</v>
      </c>
      <c r="C640" s="60" t="s">
        <v>239</v>
      </c>
      <c r="D640" s="60" t="s">
        <v>240</v>
      </c>
      <c r="E640" s="60" t="s">
        <v>243</v>
      </c>
      <c r="F640" s="60" t="s">
        <v>244</v>
      </c>
      <c r="G640" s="60" t="s">
        <v>692</v>
      </c>
      <c r="H640" s="67">
        <v>2</v>
      </c>
      <c r="I640" s="68">
        <v>1.0502350176263218</v>
      </c>
      <c r="J640" s="69">
        <f>IF(ISERROR(H640/I640),0,(H640/I640))</f>
        <v>1.9043356643356648</v>
      </c>
      <c r="K640" s="70"/>
      <c r="L640" s="71"/>
    </row>
    <row r="641" spans="1:12" s="59" customFormat="1" ht="14.25" outlineLevel="2">
      <c r="A641" s="60" t="s">
        <v>690</v>
      </c>
      <c r="B641" s="60" t="s">
        <v>691</v>
      </c>
      <c r="C641" s="60" t="s">
        <v>239</v>
      </c>
      <c r="D641" s="60" t="s">
        <v>240</v>
      </c>
      <c r="E641" s="60" t="s">
        <v>585</v>
      </c>
      <c r="F641" s="60" t="s">
        <v>586</v>
      </c>
      <c r="G641" s="60" t="s">
        <v>692</v>
      </c>
      <c r="H641" s="67">
        <v>3</v>
      </c>
      <c r="I641" s="68">
        <v>0.8795552273813144</v>
      </c>
      <c r="J641" s="69">
        <f>IF(ISERROR(H641/I641),0,(H641/I641))</f>
        <v>3.4108148148148145</v>
      </c>
      <c r="K641" s="70"/>
      <c r="L641" s="71"/>
    </row>
    <row r="642" spans="1:12" s="59" customFormat="1" ht="15" outlineLevel="1">
      <c r="A642" s="60"/>
      <c r="B642" s="60"/>
      <c r="C642" s="73" t="s">
        <v>818</v>
      </c>
      <c r="D642" s="60"/>
      <c r="E642" s="60"/>
      <c r="F642" s="60"/>
      <c r="G642" s="60"/>
      <c r="H642" s="67">
        <f>SUBTOTAL(9,H637:H641)</f>
        <v>267</v>
      </c>
      <c r="I642" s="68"/>
      <c r="J642" s="69">
        <f>SUBTOTAL(9,J637:J641)</f>
        <v>376.5971982303185</v>
      </c>
      <c r="K642" s="70"/>
      <c r="L642" s="71"/>
    </row>
    <row r="643" spans="1:12" s="59" customFormat="1" ht="14.25" outlineLevel="2">
      <c r="A643" s="60" t="s">
        <v>690</v>
      </c>
      <c r="B643" s="60" t="s">
        <v>691</v>
      </c>
      <c r="C643" s="60" t="s">
        <v>241</v>
      </c>
      <c r="D643" s="60" t="s">
        <v>242</v>
      </c>
      <c r="E643" s="60" t="s">
        <v>591</v>
      </c>
      <c r="F643" s="60" t="s">
        <v>592</v>
      </c>
      <c r="G643" s="60" t="s">
        <v>692</v>
      </c>
      <c r="H643" s="67">
        <v>1</v>
      </c>
      <c r="I643" s="68">
        <v>0.48232655940165814</v>
      </c>
      <c r="J643" s="69">
        <f>IF(ISERROR(H643/I643),0,(H643/I643))</f>
        <v>2.0732841277505694</v>
      </c>
      <c r="K643" s="70"/>
      <c r="L643" s="71"/>
    </row>
    <row r="644" spans="1:12" s="59" customFormat="1" ht="14.25" outlineLevel="2">
      <c r="A644" s="60" t="s">
        <v>690</v>
      </c>
      <c r="B644" s="60" t="s">
        <v>691</v>
      </c>
      <c r="C644" s="60" t="s">
        <v>241</v>
      </c>
      <c r="D644" s="60" t="s">
        <v>242</v>
      </c>
      <c r="E644" s="60" t="s">
        <v>585</v>
      </c>
      <c r="F644" s="60" t="s">
        <v>586</v>
      </c>
      <c r="G644" s="60" t="s">
        <v>692</v>
      </c>
      <c r="H644" s="67">
        <v>86</v>
      </c>
      <c r="I644" s="68">
        <v>0.8795552273813144</v>
      </c>
      <c r="J644" s="69">
        <f>IF(ISERROR(H644/I644),0,(H644/I644))</f>
        <v>97.77669135802468</v>
      </c>
      <c r="K644" s="70"/>
      <c r="L644" s="71"/>
    </row>
    <row r="645" spans="1:12" s="59" customFormat="1" ht="15" outlineLevel="1">
      <c r="A645" s="60"/>
      <c r="B645" s="60"/>
      <c r="C645" s="73" t="s">
        <v>819</v>
      </c>
      <c r="D645" s="60"/>
      <c r="E645" s="60"/>
      <c r="F645" s="60"/>
      <c r="G645" s="60"/>
      <c r="H645" s="67">
        <f>SUBTOTAL(9,H643:H644)</f>
        <v>87</v>
      </c>
      <c r="I645" s="68"/>
      <c r="J645" s="69">
        <f>SUBTOTAL(9,J643:J644)</f>
        <v>99.84997548577525</v>
      </c>
      <c r="K645" s="70"/>
      <c r="L645" s="71"/>
    </row>
    <row r="646" spans="1:12" s="59" customFormat="1" ht="14.25" outlineLevel="2">
      <c r="A646" s="60" t="s">
        <v>690</v>
      </c>
      <c r="B646" s="60" t="s">
        <v>691</v>
      </c>
      <c r="C646" s="60" t="s">
        <v>243</v>
      </c>
      <c r="D646" s="60" t="s">
        <v>244</v>
      </c>
      <c r="E646" s="60" t="s">
        <v>237</v>
      </c>
      <c r="F646" s="60" t="s">
        <v>238</v>
      </c>
      <c r="G646" s="60" t="s">
        <v>692</v>
      </c>
      <c r="H646" s="67">
        <v>0</v>
      </c>
      <c r="I646" s="68">
        <v>0.6756872301312469</v>
      </c>
      <c r="J646" s="69">
        <f aca="true" t="shared" si="27" ref="J646:J652">IF(ISERROR(H646/I646),0,(H646/I646))</f>
        <v>0</v>
      </c>
      <c r="K646" s="70"/>
      <c r="L646" s="71"/>
    </row>
    <row r="647" spans="1:12" s="59" customFormat="1" ht="14.25" outlineLevel="2">
      <c r="A647" s="60" t="s">
        <v>690</v>
      </c>
      <c r="B647" s="60" t="s">
        <v>691</v>
      </c>
      <c r="C647" s="60" t="s">
        <v>243</v>
      </c>
      <c r="D647" s="60" t="s">
        <v>244</v>
      </c>
      <c r="E647" s="60" t="s">
        <v>587</v>
      </c>
      <c r="F647" s="60" t="s">
        <v>588</v>
      </c>
      <c r="G647" s="60" t="s">
        <v>692</v>
      </c>
      <c r="H647" s="67">
        <v>60</v>
      </c>
      <c r="I647" s="68">
        <v>0.37640597250542657</v>
      </c>
      <c r="J647" s="69">
        <f t="shared" si="27"/>
        <v>159.40235910878113</v>
      </c>
      <c r="K647" s="70"/>
      <c r="L647" s="71"/>
    </row>
    <row r="648" spans="1:12" s="59" customFormat="1" ht="14.25" outlineLevel="2">
      <c r="A648" s="60" t="s">
        <v>690</v>
      </c>
      <c r="B648" s="60" t="s">
        <v>691</v>
      </c>
      <c r="C648" s="60" t="s">
        <v>243</v>
      </c>
      <c r="D648" s="60" t="s">
        <v>244</v>
      </c>
      <c r="E648" s="60" t="s">
        <v>413</v>
      </c>
      <c r="F648" s="60" t="s">
        <v>414</v>
      </c>
      <c r="G648" s="60" t="s">
        <v>692</v>
      </c>
      <c r="H648" s="67">
        <v>13</v>
      </c>
      <c r="I648" s="68">
        <v>0.5137306907117852</v>
      </c>
      <c r="J648" s="69">
        <f t="shared" si="27"/>
        <v>25.305087344476565</v>
      </c>
      <c r="K648" s="70"/>
      <c r="L648" s="71"/>
    </row>
    <row r="649" spans="1:12" s="59" customFormat="1" ht="14.25" outlineLevel="2">
      <c r="A649" s="60" t="s">
        <v>690</v>
      </c>
      <c r="B649" s="60" t="s">
        <v>691</v>
      </c>
      <c r="C649" s="60" t="s">
        <v>243</v>
      </c>
      <c r="D649" s="60" t="s">
        <v>244</v>
      </c>
      <c r="E649" s="60" t="s">
        <v>591</v>
      </c>
      <c r="F649" s="60" t="s">
        <v>592</v>
      </c>
      <c r="G649" s="60" t="s">
        <v>692</v>
      </c>
      <c r="H649" s="67">
        <v>265</v>
      </c>
      <c r="I649" s="68">
        <v>0.48232655940165814</v>
      </c>
      <c r="J649" s="69">
        <f t="shared" si="27"/>
        <v>549.420293853901</v>
      </c>
      <c r="K649" s="70"/>
      <c r="L649" s="71"/>
    </row>
    <row r="650" spans="1:12" s="59" customFormat="1" ht="14.25" outlineLevel="2">
      <c r="A650" s="60" t="s">
        <v>690</v>
      </c>
      <c r="B650" s="60" t="s">
        <v>691</v>
      </c>
      <c r="C650" s="60" t="s">
        <v>243</v>
      </c>
      <c r="D650" s="60" t="s">
        <v>244</v>
      </c>
      <c r="E650" s="60" t="s">
        <v>585</v>
      </c>
      <c r="F650" s="60" t="s">
        <v>586</v>
      </c>
      <c r="G650" s="60" t="s">
        <v>692</v>
      </c>
      <c r="H650" s="67">
        <v>1</v>
      </c>
      <c r="I650" s="68">
        <v>0.8795552273813144</v>
      </c>
      <c r="J650" s="69">
        <f t="shared" si="27"/>
        <v>1.136938271604938</v>
      </c>
      <c r="K650" s="70"/>
      <c r="L650" s="71"/>
    </row>
    <row r="651" spans="1:12" s="59" customFormat="1" ht="14.25" outlineLevel="2">
      <c r="A651" s="60" t="s">
        <v>690</v>
      </c>
      <c r="B651" s="60" t="s">
        <v>691</v>
      </c>
      <c r="C651" s="60" t="s">
        <v>243</v>
      </c>
      <c r="D651" s="60" t="s">
        <v>244</v>
      </c>
      <c r="E651" s="60" t="s">
        <v>243</v>
      </c>
      <c r="F651" s="60" t="s">
        <v>244</v>
      </c>
      <c r="G651" s="60" t="s">
        <v>692</v>
      </c>
      <c r="H651" s="67">
        <v>97</v>
      </c>
      <c r="I651" s="68">
        <v>1.0502350176263218</v>
      </c>
      <c r="J651" s="69">
        <f t="shared" si="27"/>
        <v>92.36027972027973</v>
      </c>
      <c r="K651" s="70"/>
      <c r="L651" s="71"/>
    </row>
    <row r="652" spans="1:12" s="59" customFormat="1" ht="14.25" outlineLevel="2">
      <c r="A652" s="60" t="s">
        <v>690</v>
      </c>
      <c r="B652" s="60" t="s">
        <v>691</v>
      </c>
      <c r="C652" s="60" t="s">
        <v>243</v>
      </c>
      <c r="D652" s="60" t="s">
        <v>244</v>
      </c>
      <c r="E652" s="60" t="s">
        <v>589</v>
      </c>
      <c r="F652" s="60" t="s">
        <v>590</v>
      </c>
      <c r="G652" s="60" t="s">
        <v>692</v>
      </c>
      <c r="H652" s="67">
        <v>3</v>
      </c>
      <c r="I652" s="68">
        <v>1.2133344877120507</v>
      </c>
      <c r="J652" s="69">
        <f t="shared" si="27"/>
        <v>2.4725251201397995</v>
      </c>
      <c r="K652" s="70"/>
      <c r="L652" s="71"/>
    </row>
    <row r="653" spans="1:12" s="59" customFormat="1" ht="15" outlineLevel="1">
      <c r="A653" s="60"/>
      <c r="B653" s="60"/>
      <c r="C653" s="73" t="s">
        <v>820</v>
      </c>
      <c r="D653" s="60"/>
      <c r="E653" s="60"/>
      <c r="F653" s="60"/>
      <c r="G653" s="60"/>
      <c r="H653" s="67">
        <f>SUBTOTAL(9,H646:H652)</f>
        <v>439</v>
      </c>
      <c r="I653" s="68"/>
      <c r="J653" s="69">
        <f>SUBTOTAL(9,J646:J652)</f>
        <v>830.0974834191832</v>
      </c>
      <c r="K653" s="70"/>
      <c r="L653" s="71"/>
    </row>
    <row r="654" spans="1:12" s="59" customFormat="1" ht="14.25" outlineLevel="2">
      <c r="A654" s="60" t="s">
        <v>690</v>
      </c>
      <c r="B654" s="60" t="s">
        <v>691</v>
      </c>
      <c r="C654" s="60" t="s">
        <v>245</v>
      </c>
      <c r="D654" s="60" t="s">
        <v>246</v>
      </c>
      <c r="E654" s="60" t="s">
        <v>413</v>
      </c>
      <c r="F654" s="60" t="s">
        <v>414</v>
      </c>
      <c r="G654" s="60" t="s">
        <v>692</v>
      </c>
      <c r="H654" s="67">
        <v>24</v>
      </c>
      <c r="I654" s="68">
        <v>0.5137306907117852</v>
      </c>
      <c r="J654" s="69">
        <f>IF(ISERROR(H654/I654),0,(H654/I654))</f>
        <v>46.71708432826443</v>
      </c>
      <c r="K654" s="70"/>
      <c r="L654" s="71"/>
    </row>
    <row r="655" spans="1:12" s="59" customFormat="1" ht="14.25" outlineLevel="2">
      <c r="A655" s="60" t="s">
        <v>690</v>
      </c>
      <c r="B655" s="60" t="s">
        <v>691</v>
      </c>
      <c r="C655" s="60" t="s">
        <v>245</v>
      </c>
      <c r="D655" s="60" t="s">
        <v>246</v>
      </c>
      <c r="E655" s="60" t="s">
        <v>573</v>
      </c>
      <c r="F655" s="60" t="s">
        <v>574</v>
      </c>
      <c r="G655" s="60" t="s">
        <v>692</v>
      </c>
      <c r="H655" s="67">
        <v>66</v>
      </c>
      <c r="I655" s="68">
        <v>0.17904675956436636</v>
      </c>
      <c r="J655" s="69">
        <f>IF(ISERROR(H655/I655),0,(H655/I655))</f>
        <v>368.6187907593678</v>
      </c>
      <c r="K655" s="70"/>
      <c r="L655" s="71"/>
    </row>
    <row r="656" spans="1:12" s="59" customFormat="1" ht="14.25" outlineLevel="2">
      <c r="A656" s="60" t="s">
        <v>690</v>
      </c>
      <c r="B656" s="60" t="s">
        <v>691</v>
      </c>
      <c r="C656" s="60" t="s">
        <v>245</v>
      </c>
      <c r="D656" s="60" t="s">
        <v>246</v>
      </c>
      <c r="E656" s="60" t="s">
        <v>593</v>
      </c>
      <c r="F656" s="60" t="s">
        <v>594</v>
      </c>
      <c r="G656" s="60" t="s">
        <v>692</v>
      </c>
      <c r="H656" s="67">
        <v>9</v>
      </c>
      <c r="I656" s="68">
        <v>1.6508440766872299</v>
      </c>
      <c r="J656" s="69">
        <f>IF(ISERROR(H656/I656),0,(H656/I656))</f>
        <v>5.4517565450883865</v>
      </c>
      <c r="K656" s="70"/>
      <c r="L656" s="71"/>
    </row>
    <row r="657" spans="1:12" s="59" customFormat="1" ht="14.25" outlineLevel="2">
      <c r="A657" s="60" t="s">
        <v>690</v>
      </c>
      <c r="B657" s="60" t="s">
        <v>691</v>
      </c>
      <c r="C657" s="60" t="s">
        <v>245</v>
      </c>
      <c r="D657" s="60" t="s">
        <v>246</v>
      </c>
      <c r="E657" s="60" t="s">
        <v>595</v>
      </c>
      <c r="F657" s="60" t="s">
        <v>596</v>
      </c>
      <c r="G657" s="60" t="s">
        <v>692</v>
      </c>
      <c r="H657" s="67">
        <v>5</v>
      </c>
      <c r="I657" s="68">
        <v>4.894234149771475</v>
      </c>
      <c r="J657" s="69">
        <f>IF(ISERROR(H657/I657),0,(H657/I657))</f>
        <v>1.0216102963184677</v>
      </c>
      <c r="K657" s="70"/>
      <c r="L657" s="71"/>
    </row>
    <row r="658" spans="1:12" s="59" customFormat="1" ht="14.25" outlineLevel="2">
      <c r="A658" s="60" t="s">
        <v>690</v>
      </c>
      <c r="B658" s="60" t="s">
        <v>691</v>
      </c>
      <c r="C658" s="60" t="s">
        <v>245</v>
      </c>
      <c r="D658" s="60" t="s">
        <v>246</v>
      </c>
      <c r="E658" s="60" t="s">
        <v>589</v>
      </c>
      <c r="F658" s="60" t="s">
        <v>590</v>
      </c>
      <c r="G658" s="60" t="s">
        <v>692</v>
      </c>
      <c r="H658" s="67">
        <v>1</v>
      </c>
      <c r="I658" s="68">
        <v>1.2133344877120507</v>
      </c>
      <c r="J658" s="69">
        <f>IF(ISERROR(H658/I658),0,(H658/I658))</f>
        <v>0.8241750400465998</v>
      </c>
      <c r="K658" s="70"/>
      <c r="L658" s="71"/>
    </row>
    <row r="659" spans="1:12" s="59" customFormat="1" ht="15" outlineLevel="1">
      <c r="A659" s="60"/>
      <c r="B659" s="60"/>
      <c r="C659" s="73" t="s">
        <v>821</v>
      </c>
      <c r="D659" s="60"/>
      <c r="E659" s="60"/>
      <c r="F659" s="60"/>
      <c r="G659" s="60"/>
      <c r="H659" s="67">
        <f>SUBTOTAL(9,H654:H658)</f>
        <v>105</v>
      </c>
      <c r="I659" s="68"/>
      <c r="J659" s="69">
        <f>SUBTOTAL(9,J654:J658)</f>
        <v>422.63341696908566</v>
      </c>
      <c r="K659" s="70"/>
      <c r="L659" s="71"/>
    </row>
    <row r="660" spans="1:12" s="59" customFormat="1" ht="14.25" outlineLevel="2">
      <c r="A660" s="60" t="s">
        <v>690</v>
      </c>
      <c r="B660" s="60" t="s">
        <v>691</v>
      </c>
      <c r="C660" s="60" t="s">
        <v>247</v>
      </c>
      <c r="D660" s="60" t="s">
        <v>248</v>
      </c>
      <c r="E660" s="60" t="s">
        <v>409</v>
      </c>
      <c r="F660" s="60" t="s">
        <v>709</v>
      </c>
      <c r="G660" s="60" t="s">
        <v>692</v>
      </c>
      <c r="H660" s="67">
        <v>0</v>
      </c>
      <c r="I660" s="68">
        <v>1.261058388290172</v>
      </c>
      <c r="J660" s="69">
        <f>IF(ISERROR(H660/I660),0,(H660/I660))</f>
        <v>0</v>
      </c>
      <c r="K660" s="70"/>
      <c r="L660" s="71"/>
    </row>
    <row r="661" spans="1:12" s="59" customFormat="1" ht="14.25" outlineLevel="2">
      <c r="A661" s="60" t="s">
        <v>690</v>
      </c>
      <c r="B661" s="60" t="s">
        <v>691</v>
      </c>
      <c r="C661" s="60" t="s">
        <v>247</v>
      </c>
      <c r="D661" s="60" t="s">
        <v>248</v>
      </c>
      <c r="E661" s="60" t="s">
        <v>593</v>
      </c>
      <c r="F661" s="60" t="s">
        <v>594</v>
      </c>
      <c r="G661" s="60" t="s">
        <v>692</v>
      </c>
      <c r="H661" s="67">
        <v>0</v>
      </c>
      <c r="I661" s="68">
        <v>1.6508440766872299</v>
      </c>
      <c r="J661" s="69">
        <f>IF(ISERROR(H661/I661),0,(H661/I661))</f>
        <v>0</v>
      </c>
      <c r="K661" s="70"/>
      <c r="L661" s="71"/>
    </row>
    <row r="662" spans="1:12" s="59" customFormat="1" ht="14.25" outlineLevel="2">
      <c r="A662" s="60" t="s">
        <v>690</v>
      </c>
      <c r="B662" s="60" t="s">
        <v>691</v>
      </c>
      <c r="C662" s="60" t="s">
        <v>247</v>
      </c>
      <c r="D662" s="60" t="s">
        <v>248</v>
      </c>
      <c r="E662" s="60" t="s">
        <v>589</v>
      </c>
      <c r="F662" s="60" t="s">
        <v>590</v>
      </c>
      <c r="G662" s="60" t="s">
        <v>692</v>
      </c>
      <c r="H662" s="67">
        <v>278</v>
      </c>
      <c r="I662" s="68">
        <v>1.2133344877120507</v>
      </c>
      <c r="J662" s="69">
        <f>IF(ISERROR(H662/I662),0,(H662/I662))</f>
        <v>229.12066113295475</v>
      </c>
      <c r="K662" s="70"/>
      <c r="L662" s="71"/>
    </row>
    <row r="663" spans="1:12" s="59" customFormat="1" ht="15" outlineLevel="1">
      <c r="A663" s="60"/>
      <c r="B663" s="60"/>
      <c r="C663" s="73" t="s">
        <v>822</v>
      </c>
      <c r="D663" s="60"/>
      <c r="E663" s="60"/>
      <c r="F663" s="60"/>
      <c r="G663" s="60"/>
      <c r="H663" s="67">
        <f>SUBTOTAL(9,H660:H662)</f>
        <v>278</v>
      </c>
      <c r="I663" s="68"/>
      <c r="J663" s="69">
        <f>SUBTOTAL(9,J660:J662)</f>
        <v>229.12066113295475</v>
      </c>
      <c r="K663" s="70"/>
      <c r="L663" s="71"/>
    </row>
    <row r="664" spans="1:12" s="59" customFormat="1" ht="14.25" outlineLevel="2">
      <c r="A664" s="60" t="s">
        <v>690</v>
      </c>
      <c r="B664" s="60" t="s">
        <v>691</v>
      </c>
      <c r="C664" s="60" t="s">
        <v>249</v>
      </c>
      <c r="D664" s="60" t="s">
        <v>250</v>
      </c>
      <c r="E664" s="60" t="s">
        <v>413</v>
      </c>
      <c r="F664" s="60" t="s">
        <v>414</v>
      </c>
      <c r="G664" s="60" t="s">
        <v>692</v>
      </c>
      <c r="H664" s="67">
        <v>1</v>
      </c>
      <c r="I664" s="68">
        <v>0.5137306907117852</v>
      </c>
      <c r="J664" s="69">
        <f>IF(ISERROR(H664/I664),0,(H664/I664))</f>
        <v>1.946545180344351</v>
      </c>
      <c r="K664" s="70"/>
      <c r="L664" s="71"/>
    </row>
    <row r="665" spans="1:12" s="59" customFormat="1" ht="14.25" outlineLevel="2">
      <c r="A665" s="60" t="s">
        <v>690</v>
      </c>
      <c r="B665" s="60" t="s">
        <v>691</v>
      </c>
      <c r="C665" s="60" t="s">
        <v>249</v>
      </c>
      <c r="D665" s="60" t="s">
        <v>250</v>
      </c>
      <c r="E665" s="60" t="s">
        <v>249</v>
      </c>
      <c r="F665" s="60" t="s">
        <v>250</v>
      </c>
      <c r="G665" s="60" t="s">
        <v>692</v>
      </c>
      <c r="H665" s="67">
        <v>78</v>
      </c>
      <c r="I665" s="68">
        <v>1.0422448350292939</v>
      </c>
      <c r="J665" s="69">
        <f>IF(ISERROR(H665/I665),0,(H665/I665))</f>
        <v>74.83846153846153</v>
      </c>
      <c r="K665" s="70"/>
      <c r="L665" s="71"/>
    </row>
    <row r="666" spans="1:12" s="59" customFormat="1" ht="14.25" outlineLevel="2">
      <c r="A666" s="60" t="s">
        <v>690</v>
      </c>
      <c r="B666" s="60" t="s">
        <v>691</v>
      </c>
      <c r="C666" s="60" t="s">
        <v>249</v>
      </c>
      <c r="D666" s="60" t="s">
        <v>250</v>
      </c>
      <c r="E666" s="60" t="s">
        <v>593</v>
      </c>
      <c r="F666" s="60" t="s">
        <v>594</v>
      </c>
      <c r="G666" s="60" t="s">
        <v>692</v>
      </c>
      <c r="H666" s="67">
        <v>351</v>
      </c>
      <c r="I666" s="68">
        <v>1.6508440766872299</v>
      </c>
      <c r="J666" s="69">
        <f>IF(ISERROR(H666/I666),0,(H666/I666))</f>
        <v>212.61850525844707</v>
      </c>
      <c r="K666" s="70"/>
      <c r="L666" s="71"/>
    </row>
    <row r="667" spans="1:12" s="59" customFormat="1" ht="14.25" outlineLevel="2">
      <c r="A667" s="60" t="s">
        <v>690</v>
      </c>
      <c r="B667" s="60" t="s">
        <v>691</v>
      </c>
      <c r="C667" s="60" t="s">
        <v>249</v>
      </c>
      <c r="D667" s="60" t="s">
        <v>250</v>
      </c>
      <c r="E667" s="60" t="s">
        <v>587</v>
      </c>
      <c r="F667" s="60" t="s">
        <v>588</v>
      </c>
      <c r="G667" s="60" t="s">
        <v>692</v>
      </c>
      <c r="H667" s="67">
        <v>0</v>
      </c>
      <c r="I667" s="68">
        <v>0.37640597250542657</v>
      </c>
      <c r="J667" s="69">
        <f>IF(ISERROR(H667/I667),0,(H667/I667))</f>
        <v>0</v>
      </c>
      <c r="K667" s="70"/>
      <c r="L667" s="71"/>
    </row>
    <row r="668" spans="1:12" s="59" customFormat="1" ht="14.25" outlineLevel="2">
      <c r="A668" s="60" t="s">
        <v>690</v>
      </c>
      <c r="B668" s="60" t="s">
        <v>691</v>
      </c>
      <c r="C668" s="60" t="s">
        <v>249</v>
      </c>
      <c r="D668" s="60" t="s">
        <v>250</v>
      </c>
      <c r="E668" s="60" t="s">
        <v>589</v>
      </c>
      <c r="F668" s="60" t="s">
        <v>590</v>
      </c>
      <c r="G668" s="60" t="s">
        <v>692</v>
      </c>
      <c r="H668" s="67">
        <v>32</v>
      </c>
      <c r="I668" s="68">
        <v>1.2133344877120507</v>
      </c>
      <c r="J668" s="69">
        <f>IF(ISERROR(H668/I668),0,(H668/I668))</f>
        <v>26.373601281491194</v>
      </c>
      <c r="K668" s="70"/>
      <c r="L668" s="71"/>
    </row>
    <row r="669" spans="1:12" s="59" customFormat="1" ht="15" outlineLevel="1">
      <c r="A669" s="60"/>
      <c r="B669" s="60"/>
      <c r="C669" s="73" t="s">
        <v>823</v>
      </c>
      <c r="D669" s="60"/>
      <c r="E669" s="60"/>
      <c r="F669" s="60"/>
      <c r="G669" s="60"/>
      <c r="H669" s="67">
        <f>SUBTOTAL(9,H664:H668)</f>
        <v>462</v>
      </c>
      <c r="I669" s="68"/>
      <c r="J669" s="69">
        <f>SUBTOTAL(9,J664:J668)</f>
        <v>315.7771132587441</v>
      </c>
      <c r="K669" s="70"/>
      <c r="L669" s="71"/>
    </row>
    <row r="670" spans="1:12" s="59" customFormat="1" ht="14.25" outlineLevel="2">
      <c r="A670" s="60" t="s">
        <v>690</v>
      </c>
      <c r="B670" s="60" t="s">
        <v>691</v>
      </c>
      <c r="C670" s="60" t="s">
        <v>251</v>
      </c>
      <c r="D670" s="60" t="s">
        <v>252</v>
      </c>
      <c r="E670" s="60" t="s">
        <v>597</v>
      </c>
      <c r="F670" s="60" t="s">
        <v>598</v>
      </c>
      <c r="G670" s="60" t="s">
        <v>692</v>
      </c>
      <c r="H670" s="67">
        <v>9</v>
      </c>
      <c r="I670" s="68">
        <v>0.7978334065290587</v>
      </c>
      <c r="J670" s="69">
        <f>IF(ISERROR(H670/I670),0,(H670/I670))</f>
        <v>11.280550458715597</v>
      </c>
      <c r="K670" s="70"/>
      <c r="L670" s="71"/>
    </row>
    <row r="671" spans="1:12" s="59" customFormat="1" ht="14.25" outlineLevel="2">
      <c r="A671" s="60" t="s">
        <v>690</v>
      </c>
      <c r="B671" s="60" t="s">
        <v>691</v>
      </c>
      <c r="C671" s="60" t="s">
        <v>251</v>
      </c>
      <c r="D671" s="60" t="s">
        <v>252</v>
      </c>
      <c r="E671" s="60" t="s">
        <v>593</v>
      </c>
      <c r="F671" s="60" t="s">
        <v>594</v>
      </c>
      <c r="G671" s="60" t="s">
        <v>692</v>
      </c>
      <c r="H671" s="67">
        <v>9</v>
      </c>
      <c r="I671" s="68">
        <v>1.6508440766872299</v>
      </c>
      <c r="J671" s="69">
        <f>IF(ISERROR(H671/I671),0,(H671/I671))</f>
        <v>5.4517565450883865</v>
      </c>
      <c r="K671" s="70"/>
      <c r="L671" s="71"/>
    </row>
    <row r="672" spans="1:12" s="59" customFormat="1" ht="15" outlineLevel="1">
      <c r="A672" s="60"/>
      <c r="B672" s="60"/>
      <c r="C672" s="73" t="s">
        <v>824</v>
      </c>
      <c r="D672" s="60"/>
      <c r="E672" s="60"/>
      <c r="F672" s="60"/>
      <c r="G672" s="60"/>
      <c r="H672" s="67">
        <f>SUBTOTAL(9,H670:H671)</f>
        <v>18</v>
      </c>
      <c r="I672" s="68"/>
      <c r="J672" s="69">
        <f>SUBTOTAL(9,J670:J671)</f>
        <v>16.73230700380398</v>
      </c>
      <c r="K672" s="70"/>
      <c r="L672" s="71"/>
    </row>
    <row r="673" spans="1:12" s="59" customFormat="1" ht="14.25" outlineLevel="2">
      <c r="A673" s="60" t="s">
        <v>690</v>
      </c>
      <c r="B673" s="60" t="s">
        <v>691</v>
      </c>
      <c r="C673" s="60" t="s">
        <v>324</v>
      </c>
      <c r="D673" s="60" t="s">
        <v>325</v>
      </c>
      <c r="E673" s="60" t="s">
        <v>625</v>
      </c>
      <c r="F673" s="60" t="s">
        <v>626</v>
      </c>
      <c r="G673" s="60" t="s">
        <v>692</v>
      </c>
      <c r="H673" s="67">
        <v>1</v>
      </c>
      <c r="I673" s="68">
        <v>2.4807987196914403</v>
      </c>
      <c r="J673" s="69">
        <f aca="true" t="shared" si="28" ref="J673:J678">IF(ISERROR(H673/I673),0,(H673/I673))</f>
        <v>0.4030959835888577</v>
      </c>
      <c r="K673" s="70"/>
      <c r="L673" s="71"/>
    </row>
    <row r="674" spans="1:12" s="59" customFormat="1" ht="14.25" outlineLevel="2">
      <c r="A674" s="60" t="s">
        <v>690</v>
      </c>
      <c r="B674" s="60" t="s">
        <v>691</v>
      </c>
      <c r="C674" s="60" t="s">
        <v>324</v>
      </c>
      <c r="D674" s="60" t="s">
        <v>325</v>
      </c>
      <c r="E674" s="60" t="s">
        <v>505</v>
      </c>
      <c r="F674" s="60" t="s">
        <v>506</v>
      </c>
      <c r="G674" s="60" t="s">
        <v>692</v>
      </c>
      <c r="H674" s="67">
        <v>1</v>
      </c>
      <c r="I674" s="68">
        <v>1.1065942244075346</v>
      </c>
      <c r="J674" s="69">
        <f t="shared" si="28"/>
        <v>0.9036736121909504</v>
      </c>
      <c r="K674" s="70"/>
      <c r="L674" s="71"/>
    </row>
    <row r="675" spans="1:12" s="59" customFormat="1" ht="14.25" outlineLevel="2">
      <c r="A675" s="60" t="s">
        <v>690</v>
      </c>
      <c r="B675" s="60" t="s">
        <v>691</v>
      </c>
      <c r="C675" s="60" t="s">
        <v>324</v>
      </c>
      <c r="D675" s="60" t="s">
        <v>325</v>
      </c>
      <c r="E675" s="60" t="s">
        <v>419</v>
      </c>
      <c r="F675" s="60" t="s">
        <v>420</v>
      </c>
      <c r="G675" s="60" t="s">
        <v>692</v>
      </c>
      <c r="H675" s="67">
        <v>115</v>
      </c>
      <c r="I675" s="68">
        <v>2.451702119005979</v>
      </c>
      <c r="J675" s="69">
        <f t="shared" si="28"/>
        <v>46.906187790311876</v>
      </c>
      <c r="K675" s="70"/>
      <c r="L675" s="71"/>
    </row>
    <row r="676" spans="1:12" s="59" customFormat="1" ht="14.25" outlineLevel="2">
      <c r="A676" s="60" t="s">
        <v>690</v>
      </c>
      <c r="B676" s="60" t="s">
        <v>691</v>
      </c>
      <c r="C676" s="60" t="s">
        <v>324</v>
      </c>
      <c r="D676" s="60" t="s">
        <v>325</v>
      </c>
      <c r="E676" s="60" t="s">
        <v>635</v>
      </c>
      <c r="F676" s="60" t="s">
        <v>825</v>
      </c>
      <c r="G676" s="60" t="s">
        <v>692</v>
      </c>
      <c r="H676" s="67">
        <v>103</v>
      </c>
      <c r="I676" s="68">
        <v>1.0200039611804317</v>
      </c>
      <c r="J676" s="69">
        <f t="shared" si="28"/>
        <v>100.98</v>
      </c>
      <c r="K676" s="70"/>
      <c r="L676" s="71"/>
    </row>
    <row r="677" spans="1:12" s="59" customFormat="1" ht="14.25" outlineLevel="2">
      <c r="A677" s="60" t="s">
        <v>690</v>
      </c>
      <c r="B677" s="60" t="s">
        <v>691</v>
      </c>
      <c r="C677" s="60" t="s">
        <v>324</v>
      </c>
      <c r="D677" s="60" t="s">
        <v>325</v>
      </c>
      <c r="E677" s="60" t="s">
        <v>297</v>
      </c>
      <c r="F677" s="60" t="s">
        <v>298</v>
      </c>
      <c r="G677" s="60" t="s">
        <v>692</v>
      </c>
      <c r="H677" s="67">
        <v>1</v>
      </c>
      <c r="I677" s="68">
        <v>1.5123456790123457</v>
      </c>
      <c r="J677" s="69">
        <f t="shared" si="28"/>
        <v>0.6612244897959183</v>
      </c>
      <c r="K677" s="70"/>
      <c r="L677" s="71"/>
    </row>
    <row r="678" spans="1:12" s="59" customFormat="1" ht="14.25" outlineLevel="2">
      <c r="A678" s="60" t="s">
        <v>690</v>
      </c>
      <c r="B678" s="60" t="s">
        <v>691</v>
      </c>
      <c r="C678" s="60" t="s">
        <v>324</v>
      </c>
      <c r="D678" s="60" t="s">
        <v>325</v>
      </c>
      <c r="E678" s="60" t="s">
        <v>623</v>
      </c>
      <c r="F678" s="60" t="s">
        <v>624</v>
      </c>
      <c r="G678" s="60" t="s">
        <v>692</v>
      </c>
      <c r="H678" s="67">
        <v>17</v>
      </c>
      <c r="I678" s="68">
        <v>1.012634708286882</v>
      </c>
      <c r="J678" s="69">
        <f t="shared" si="28"/>
        <v>16.787889908256883</v>
      </c>
      <c r="K678" s="70"/>
      <c r="L678" s="71"/>
    </row>
    <row r="679" spans="1:12" s="59" customFormat="1" ht="15" outlineLevel="1">
      <c r="A679" s="60"/>
      <c r="B679" s="60"/>
      <c r="C679" s="73" t="s">
        <v>826</v>
      </c>
      <c r="D679" s="60"/>
      <c r="E679" s="60"/>
      <c r="F679" s="60"/>
      <c r="G679" s="60"/>
      <c r="H679" s="67">
        <f>SUBTOTAL(9,H673:H678)</f>
        <v>238</v>
      </c>
      <c r="I679" s="68"/>
      <c r="J679" s="69">
        <f>SUBTOTAL(9,J673:J678)</f>
        <v>166.6420717841445</v>
      </c>
      <c r="K679" s="70"/>
      <c r="L679" s="71"/>
    </row>
    <row r="680" spans="1:12" s="59" customFormat="1" ht="14.25" outlineLevel="2">
      <c r="A680" s="60" t="s">
        <v>690</v>
      </c>
      <c r="B680" s="60" t="s">
        <v>691</v>
      </c>
      <c r="C680" s="60" t="s">
        <v>330</v>
      </c>
      <c r="D680" s="60" t="s">
        <v>331</v>
      </c>
      <c r="E680" s="60" t="s">
        <v>409</v>
      </c>
      <c r="F680" s="60" t="s">
        <v>709</v>
      </c>
      <c r="G680" s="60" t="s">
        <v>692</v>
      </c>
      <c r="H680" s="67">
        <v>1</v>
      </c>
      <c r="I680" s="68">
        <v>1.261058388290172</v>
      </c>
      <c r="J680" s="69">
        <f aca="true" t="shared" si="29" ref="J680:J690">IF(ISERROR(H680/I680),0,(H680/I680))</f>
        <v>0.7929846938775511</v>
      </c>
      <c r="K680" s="70"/>
      <c r="L680" s="71"/>
    </row>
    <row r="681" spans="1:12" s="59" customFormat="1" ht="14.25" outlineLevel="2">
      <c r="A681" s="60" t="s">
        <v>690</v>
      </c>
      <c r="B681" s="60" t="s">
        <v>691</v>
      </c>
      <c r="C681" s="60" t="s">
        <v>330</v>
      </c>
      <c r="D681" s="60" t="s">
        <v>331</v>
      </c>
      <c r="E681" s="60" t="s">
        <v>643</v>
      </c>
      <c r="F681" s="60" t="s">
        <v>644</v>
      </c>
      <c r="G681" s="60" t="s">
        <v>692</v>
      </c>
      <c r="H681" s="67">
        <v>36</v>
      </c>
      <c r="I681" s="68">
        <v>1.0886812366463305</v>
      </c>
      <c r="J681" s="69">
        <f t="shared" si="29"/>
        <v>33.06753050222264</v>
      </c>
      <c r="K681" s="70"/>
      <c r="L681" s="71"/>
    </row>
    <row r="682" spans="1:12" s="59" customFormat="1" ht="14.25" outlineLevel="2">
      <c r="A682" s="60" t="s">
        <v>690</v>
      </c>
      <c r="B682" s="60" t="s">
        <v>691</v>
      </c>
      <c r="C682" s="60" t="s">
        <v>330</v>
      </c>
      <c r="D682" s="60" t="s">
        <v>331</v>
      </c>
      <c r="E682" s="60" t="s">
        <v>475</v>
      </c>
      <c r="F682" s="60" t="s">
        <v>476</v>
      </c>
      <c r="G682" s="60" t="s">
        <v>692</v>
      </c>
      <c r="H682" s="67">
        <v>849</v>
      </c>
      <c r="I682" s="68">
        <v>1.880052972776692</v>
      </c>
      <c r="J682" s="69">
        <f t="shared" si="29"/>
        <v>451.58302042207515</v>
      </c>
      <c r="K682" s="70"/>
      <c r="L682" s="71"/>
    </row>
    <row r="683" spans="1:12" s="59" customFormat="1" ht="14.25" outlineLevel="2">
      <c r="A683" s="60" t="s">
        <v>690</v>
      </c>
      <c r="B683" s="60" t="s">
        <v>691</v>
      </c>
      <c r="C683" s="60" t="s">
        <v>330</v>
      </c>
      <c r="D683" s="60" t="s">
        <v>331</v>
      </c>
      <c r="E683" s="60" t="s">
        <v>637</v>
      </c>
      <c r="F683" s="60" t="s">
        <v>638</v>
      </c>
      <c r="G683" s="60" t="s">
        <v>692</v>
      </c>
      <c r="H683" s="67">
        <v>162</v>
      </c>
      <c r="I683" s="68">
        <v>1.0137135214394999</v>
      </c>
      <c r="J683" s="69">
        <f t="shared" si="29"/>
        <v>159.80846321350802</v>
      </c>
      <c r="K683" s="70"/>
      <c r="L683" s="71"/>
    </row>
    <row r="684" spans="1:12" s="59" customFormat="1" ht="14.25" outlineLevel="2">
      <c r="A684" s="60" t="s">
        <v>690</v>
      </c>
      <c r="B684" s="60" t="s">
        <v>691</v>
      </c>
      <c r="C684" s="60" t="s">
        <v>330</v>
      </c>
      <c r="D684" s="60" t="s">
        <v>331</v>
      </c>
      <c r="E684" s="60" t="s">
        <v>505</v>
      </c>
      <c r="F684" s="60" t="s">
        <v>506</v>
      </c>
      <c r="G684" s="60" t="s">
        <v>692</v>
      </c>
      <c r="H684" s="67">
        <v>4</v>
      </c>
      <c r="I684" s="68">
        <v>1.1065942244075346</v>
      </c>
      <c r="J684" s="69">
        <f t="shared" si="29"/>
        <v>3.6146944487638017</v>
      </c>
      <c r="K684" s="70"/>
      <c r="L684" s="71"/>
    </row>
    <row r="685" spans="1:12" s="59" customFormat="1" ht="14.25" outlineLevel="2">
      <c r="A685" s="60" t="s">
        <v>690</v>
      </c>
      <c r="B685" s="60" t="s">
        <v>691</v>
      </c>
      <c r="C685" s="60" t="s">
        <v>330</v>
      </c>
      <c r="D685" s="60" t="s">
        <v>331</v>
      </c>
      <c r="E685" s="60" t="s">
        <v>629</v>
      </c>
      <c r="F685" s="60" t="s">
        <v>630</v>
      </c>
      <c r="G685" s="60" t="s">
        <v>692</v>
      </c>
      <c r="H685" s="67">
        <v>11</v>
      </c>
      <c r="I685" s="68">
        <v>1.1853588247910367</v>
      </c>
      <c r="J685" s="69">
        <f t="shared" si="29"/>
        <v>9.279890417940877</v>
      </c>
      <c r="K685" s="70"/>
      <c r="L685" s="71"/>
    </row>
    <row r="686" spans="1:12" s="59" customFormat="1" ht="14.25" outlineLevel="2">
      <c r="A686" s="60" t="s">
        <v>690</v>
      </c>
      <c r="B686" s="60" t="s">
        <v>691</v>
      </c>
      <c r="C686" s="60" t="s">
        <v>330</v>
      </c>
      <c r="D686" s="60" t="s">
        <v>331</v>
      </c>
      <c r="E686" s="60" t="s">
        <v>619</v>
      </c>
      <c r="F686" s="60" t="s">
        <v>620</v>
      </c>
      <c r="G686" s="60" t="s">
        <v>692</v>
      </c>
      <c r="H686" s="67">
        <v>54</v>
      </c>
      <c r="I686" s="68">
        <v>0.8791332007216709</v>
      </c>
      <c r="J686" s="69">
        <f t="shared" si="29"/>
        <v>61.42413909026754</v>
      </c>
      <c r="K686" s="70"/>
      <c r="L686" s="71"/>
    </row>
    <row r="687" spans="1:12" s="59" customFormat="1" ht="14.25" outlineLevel="2">
      <c r="A687" s="60" t="s">
        <v>690</v>
      </c>
      <c r="B687" s="60" t="s">
        <v>691</v>
      </c>
      <c r="C687" s="60" t="s">
        <v>330</v>
      </c>
      <c r="D687" s="60" t="s">
        <v>331</v>
      </c>
      <c r="E687" s="60" t="s">
        <v>515</v>
      </c>
      <c r="F687" s="60" t="s">
        <v>516</v>
      </c>
      <c r="G687" s="60" t="s">
        <v>692</v>
      </c>
      <c r="H687" s="67">
        <v>1</v>
      </c>
      <c r="I687" s="68">
        <v>0.8925631353828194</v>
      </c>
      <c r="J687" s="69">
        <f t="shared" si="29"/>
        <v>1.1203689244583253</v>
      </c>
      <c r="K687" s="70"/>
      <c r="L687" s="71"/>
    </row>
    <row r="688" spans="1:12" s="59" customFormat="1" ht="14.25" outlineLevel="2">
      <c r="A688" s="60" t="s">
        <v>690</v>
      </c>
      <c r="B688" s="60" t="s">
        <v>691</v>
      </c>
      <c r="C688" s="60" t="s">
        <v>330</v>
      </c>
      <c r="D688" s="60" t="s">
        <v>331</v>
      </c>
      <c r="E688" s="60" t="s">
        <v>639</v>
      </c>
      <c r="F688" s="60" t="s">
        <v>640</v>
      </c>
      <c r="G688" s="60" t="s">
        <v>692</v>
      </c>
      <c r="H688" s="67">
        <v>260</v>
      </c>
      <c r="I688" s="68">
        <v>0.8696196139476396</v>
      </c>
      <c r="J688" s="69">
        <f t="shared" si="29"/>
        <v>298.9812969140951</v>
      </c>
      <c r="K688" s="70"/>
      <c r="L688" s="71"/>
    </row>
    <row r="689" spans="1:12" s="59" customFormat="1" ht="14.25" outlineLevel="2">
      <c r="A689" s="60" t="s">
        <v>690</v>
      </c>
      <c r="B689" s="60" t="s">
        <v>691</v>
      </c>
      <c r="C689" s="60" t="s">
        <v>330</v>
      </c>
      <c r="D689" s="60" t="s">
        <v>331</v>
      </c>
      <c r="E689" s="60" t="s">
        <v>413</v>
      </c>
      <c r="F689" s="60" t="s">
        <v>414</v>
      </c>
      <c r="G689" s="60" t="s">
        <v>692</v>
      </c>
      <c r="H689" s="67">
        <v>0</v>
      </c>
      <c r="I689" s="68">
        <v>0.5137306907117852</v>
      </c>
      <c r="J689" s="69">
        <f t="shared" si="29"/>
        <v>0</v>
      </c>
      <c r="K689" s="70"/>
      <c r="L689" s="71"/>
    </row>
    <row r="690" spans="1:12" s="59" customFormat="1" ht="14.25" outlineLevel="2">
      <c r="A690" s="60" t="s">
        <v>690</v>
      </c>
      <c r="B690" s="60" t="s">
        <v>691</v>
      </c>
      <c r="C690" s="60" t="s">
        <v>330</v>
      </c>
      <c r="D690" s="60" t="s">
        <v>331</v>
      </c>
      <c r="E690" s="60" t="s">
        <v>631</v>
      </c>
      <c r="F690" s="60" t="s">
        <v>632</v>
      </c>
      <c r="G690" s="60" t="s">
        <v>692</v>
      </c>
      <c r="H690" s="67">
        <v>33</v>
      </c>
      <c r="I690" s="68">
        <v>0.8007747278434515</v>
      </c>
      <c r="J690" s="69">
        <f t="shared" si="29"/>
        <v>41.21009174311927</v>
      </c>
      <c r="K690" s="70"/>
      <c r="L690" s="71"/>
    </row>
    <row r="691" spans="1:12" s="59" customFormat="1" ht="15" outlineLevel="1">
      <c r="A691" s="60"/>
      <c r="B691" s="60"/>
      <c r="C691" s="73" t="s">
        <v>827</v>
      </c>
      <c r="D691" s="60"/>
      <c r="E691" s="60"/>
      <c r="F691" s="60"/>
      <c r="G691" s="60"/>
      <c r="H691" s="67">
        <f>SUBTOTAL(9,H680:H690)</f>
        <v>1411</v>
      </c>
      <c r="I691" s="68"/>
      <c r="J691" s="69">
        <f>SUBTOTAL(9,J680:J690)</f>
        <v>1060.8824803703283</v>
      </c>
      <c r="K691" s="70"/>
      <c r="L691" s="71"/>
    </row>
    <row r="692" spans="1:12" s="59" customFormat="1" ht="14.25" outlineLevel="2">
      <c r="A692" s="60" t="s">
        <v>690</v>
      </c>
      <c r="B692" s="60" t="s">
        <v>691</v>
      </c>
      <c r="C692" s="60" t="s">
        <v>332</v>
      </c>
      <c r="D692" s="60" t="s">
        <v>333</v>
      </c>
      <c r="E692" s="60" t="s">
        <v>338</v>
      </c>
      <c r="F692" s="60" t="s">
        <v>339</v>
      </c>
      <c r="G692" s="60" t="s">
        <v>692</v>
      </c>
      <c r="H692" s="67">
        <v>15</v>
      </c>
      <c r="I692" s="68">
        <v>0.4089087051608149</v>
      </c>
      <c r="J692" s="69">
        <f aca="true" t="shared" si="30" ref="J692:J699">IF(ISERROR(H692/I692),0,(H692/I692))</f>
        <v>36.68300481424289</v>
      </c>
      <c r="K692" s="70"/>
      <c r="L692" s="71"/>
    </row>
    <row r="693" spans="1:12" s="59" customFormat="1" ht="14.25" outlineLevel="2">
      <c r="A693" s="60" t="s">
        <v>690</v>
      </c>
      <c r="B693" s="60" t="s">
        <v>691</v>
      </c>
      <c r="C693" s="60" t="s">
        <v>332</v>
      </c>
      <c r="D693" s="60" t="s">
        <v>333</v>
      </c>
      <c r="E693" s="60" t="s">
        <v>565</v>
      </c>
      <c r="F693" s="60" t="s">
        <v>566</v>
      </c>
      <c r="G693" s="60" t="s">
        <v>692</v>
      </c>
      <c r="H693" s="67">
        <v>3</v>
      </c>
      <c r="I693" s="68">
        <v>0.7287353347135954</v>
      </c>
      <c r="J693" s="69">
        <f t="shared" si="30"/>
        <v>4.116720923350105</v>
      </c>
      <c r="K693" s="70"/>
      <c r="L693" s="71"/>
    </row>
    <row r="694" spans="1:12" s="59" customFormat="1" ht="14.25" outlineLevel="2">
      <c r="A694" s="60" t="s">
        <v>690</v>
      </c>
      <c r="B694" s="60" t="s">
        <v>691</v>
      </c>
      <c r="C694" s="60" t="s">
        <v>332</v>
      </c>
      <c r="D694" s="60" t="s">
        <v>333</v>
      </c>
      <c r="E694" s="60" t="s">
        <v>515</v>
      </c>
      <c r="F694" s="60" t="s">
        <v>516</v>
      </c>
      <c r="G694" s="60" t="s">
        <v>692</v>
      </c>
      <c r="H694" s="67">
        <v>1</v>
      </c>
      <c r="I694" s="68">
        <v>0.8925631353828194</v>
      </c>
      <c r="J694" s="69">
        <f t="shared" si="30"/>
        <v>1.1203689244583253</v>
      </c>
      <c r="K694" s="70"/>
      <c r="L694" s="71"/>
    </row>
    <row r="695" spans="1:12" s="59" customFormat="1" ht="14.25" outlineLevel="2">
      <c r="A695" s="60" t="s">
        <v>690</v>
      </c>
      <c r="B695" s="60" t="s">
        <v>691</v>
      </c>
      <c r="C695" s="60" t="s">
        <v>332</v>
      </c>
      <c r="D695" s="60" t="s">
        <v>333</v>
      </c>
      <c r="E695" s="60" t="s">
        <v>505</v>
      </c>
      <c r="F695" s="60" t="s">
        <v>506</v>
      </c>
      <c r="G695" s="60" t="s">
        <v>692</v>
      </c>
      <c r="H695" s="67">
        <v>1</v>
      </c>
      <c r="I695" s="68">
        <v>1.1065942244075346</v>
      </c>
      <c r="J695" s="69">
        <f t="shared" si="30"/>
        <v>0.9036736121909504</v>
      </c>
      <c r="K695" s="70"/>
      <c r="L695" s="71"/>
    </row>
    <row r="696" spans="1:12" s="59" customFormat="1" ht="14.25" outlineLevel="2">
      <c r="A696" s="60" t="s">
        <v>690</v>
      </c>
      <c r="B696" s="60" t="s">
        <v>691</v>
      </c>
      <c r="C696" s="60" t="s">
        <v>332</v>
      </c>
      <c r="D696" s="60" t="s">
        <v>333</v>
      </c>
      <c r="E696" s="60" t="s">
        <v>577</v>
      </c>
      <c r="F696" s="60" t="s">
        <v>578</v>
      </c>
      <c r="G696" s="60" t="s">
        <v>692</v>
      </c>
      <c r="H696" s="67">
        <v>0</v>
      </c>
      <c r="I696" s="68">
        <v>0.39238654413022994</v>
      </c>
      <c r="J696" s="69">
        <f t="shared" si="30"/>
        <v>0</v>
      </c>
      <c r="K696" s="70"/>
      <c r="L696" s="71"/>
    </row>
    <row r="697" spans="1:12" s="59" customFormat="1" ht="14.25" outlineLevel="2">
      <c r="A697" s="60" t="s">
        <v>690</v>
      </c>
      <c r="B697" s="60" t="s">
        <v>691</v>
      </c>
      <c r="C697" s="60" t="s">
        <v>332</v>
      </c>
      <c r="D697" s="60" t="s">
        <v>333</v>
      </c>
      <c r="E697" s="60" t="s">
        <v>547</v>
      </c>
      <c r="F697" s="60" t="s">
        <v>548</v>
      </c>
      <c r="G697" s="60" t="s">
        <v>692</v>
      </c>
      <c r="H697" s="67">
        <v>261</v>
      </c>
      <c r="I697" s="68">
        <v>0.7536247096353156</v>
      </c>
      <c r="J697" s="69">
        <f t="shared" si="30"/>
        <v>346.32622399854665</v>
      </c>
      <c r="K697" s="70"/>
      <c r="L697" s="71"/>
    </row>
    <row r="698" spans="1:12" s="59" customFormat="1" ht="14.25" outlineLevel="2">
      <c r="A698" s="60" t="s">
        <v>690</v>
      </c>
      <c r="B698" s="60" t="s">
        <v>691</v>
      </c>
      <c r="C698" s="60" t="s">
        <v>332</v>
      </c>
      <c r="D698" s="60" t="s">
        <v>333</v>
      </c>
      <c r="E698" s="60" t="s">
        <v>545</v>
      </c>
      <c r="F698" s="60" t="s">
        <v>546</v>
      </c>
      <c r="G698" s="60" t="s">
        <v>692</v>
      </c>
      <c r="H698" s="67">
        <v>4</v>
      </c>
      <c r="I698" s="68" t="s">
        <v>392</v>
      </c>
      <c r="J698" s="69">
        <f t="shared" si="30"/>
        <v>0</v>
      </c>
      <c r="K698" s="70"/>
      <c r="L698" s="71"/>
    </row>
    <row r="699" spans="1:12" s="59" customFormat="1" ht="14.25" outlineLevel="2">
      <c r="A699" s="60" t="s">
        <v>690</v>
      </c>
      <c r="B699" s="60" t="s">
        <v>691</v>
      </c>
      <c r="C699" s="60" t="s">
        <v>332</v>
      </c>
      <c r="D699" s="60" t="s">
        <v>333</v>
      </c>
      <c r="E699" s="60" t="s">
        <v>601</v>
      </c>
      <c r="F699" s="60" t="s">
        <v>602</v>
      </c>
      <c r="G699" s="60" t="s">
        <v>692</v>
      </c>
      <c r="H699" s="67">
        <v>0</v>
      </c>
      <c r="I699" s="68">
        <v>1.7972224743578107</v>
      </c>
      <c r="J699" s="69">
        <f t="shared" si="30"/>
        <v>0</v>
      </c>
      <c r="K699" s="70"/>
      <c r="L699" s="71"/>
    </row>
    <row r="700" spans="1:12" s="59" customFormat="1" ht="15" outlineLevel="1">
      <c r="A700" s="60"/>
      <c r="B700" s="60"/>
      <c r="C700" s="73" t="s">
        <v>828</v>
      </c>
      <c r="D700" s="60"/>
      <c r="E700" s="60"/>
      <c r="F700" s="60"/>
      <c r="G700" s="60"/>
      <c r="H700" s="67">
        <f>SUBTOTAL(9,H692:H699)</f>
        <v>285</v>
      </c>
      <c r="I700" s="68"/>
      <c r="J700" s="69">
        <f>SUBTOTAL(9,J692:J699)</f>
        <v>389.14999227278895</v>
      </c>
      <c r="K700" s="70"/>
      <c r="L700" s="71"/>
    </row>
    <row r="701" spans="1:12" s="59" customFormat="1" ht="14.25" outlineLevel="2">
      <c r="A701" s="60" t="s">
        <v>690</v>
      </c>
      <c r="B701" s="60" t="s">
        <v>691</v>
      </c>
      <c r="C701" s="60" t="s">
        <v>334</v>
      </c>
      <c r="D701" s="60" t="s">
        <v>335</v>
      </c>
      <c r="E701" s="60" t="s">
        <v>515</v>
      </c>
      <c r="F701" s="60" t="s">
        <v>516</v>
      </c>
      <c r="G701" s="60" t="s">
        <v>692</v>
      </c>
      <c r="H701" s="67">
        <v>216</v>
      </c>
      <c r="I701" s="68">
        <v>0.8925631353828194</v>
      </c>
      <c r="J701" s="69">
        <f>IF(ISERROR(H701/I701),0,(H701/I701))</f>
        <v>241.99968768299829</v>
      </c>
      <c r="K701" s="70"/>
      <c r="L701" s="71"/>
    </row>
    <row r="702" spans="1:12" s="59" customFormat="1" ht="14.25" outlineLevel="2">
      <c r="A702" s="60" t="s">
        <v>690</v>
      </c>
      <c r="B702" s="60" t="s">
        <v>691</v>
      </c>
      <c r="C702" s="60" t="s">
        <v>334</v>
      </c>
      <c r="D702" s="60" t="s">
        <v>335</v>
      </c>
      <c r="E702" s="60" t="s">
        <v>547</v>
      </c>
      <c r="F702" s="60" t="s">
        <v>548</v>
      </c>
      <c r="G702" s="60" t="s">
        <v>692</v>
      </c>
      <c r="H702" s="67">
        <v>1</v>
      </c>
      <c r="I702" s="68">
        <v>0.7536247096353156</v>
      </c>
      <c r="J702" s="69">
        <f>IF(ISERROR(H702/I702),0,(H702/I702))</f>
        <v>1.3269203984618647</v>
      </c>
      <c r="K702" s="70"/>
      <c r="L702" s="71"/>
    </row>
    <row r="703" spans="1:12" s="59" customFormat="1" ht="14.25" outlineLevel="2">
      <c r="A703" s="60" t="s">
        <v>690</v>
      </c>
      <c r="B703" s="60" t="s">
        <v>691</v>
      </c>
      <c r="C703" s="60" t="s">
        <v>334</v>
      </c>
      <c r="D703" s="60" t="s">
        <v>335</v>
      </c>
      <c r="E703" s="60" t="s">
        <v>641</v>
      </c>
      <c r="F703" s="60" t="s">
        <v>642</v>
      </c>
      <c r="G703" s="60" t="s">
        <v>692</v>
      </c>
      <c r="H703" s="67">
        <v>2</v>
      </c>
      <c r="I703" s="68">
        <v>0.2719835987078587</v>
      </c>
      <c r="J703" s="69">
        <f>IF(ISERROR(H703/I703),0,(H703/I703))</f>
        <v>7.353384577237788</v>
      </c>
      <c r="K703" s="70"/>
      <c r="L703" s="71"/>
    </row>
    <row r="704" spans="1:12" s="59" customFormat="1" ht="14.25" outlineLevel="2">
      <c r="A704" s="60" t="s">
        <v>690</v>
      </c>
      <c r="B704" s="60" t="s">
        <v>691</v>
      </c>
      <c r="C704" s="60" t="s">
        <v>334</v>
      </c>
      <c r="D704" s="60" t="s">
        <v>335</v>
      </c>
      <c r="E704" s="60" t="s">
        <v>505</v>
      </c>
      <c r="F704" s="60" t="s">
        <v>506</v>
      </c>
      <c r="G704" s="60" t="s">
        <v>692</v>
      </c>
      <c r="H704" s="67">
        <v>82</v>
      </c>
      <c r="I704" s="68">
        <v>1.1065942244075346</v>
      </c>
      <c r="J704" s="69">
        <f>IF(ISERROR(H704/I704),0,(H704/I704))</f>
        <v>74.10123619965793</v>
      </c>
      <c r="K704" s="70"/>
      <c r="L704" s="71"/>
    </row>
    <row r="705" spans="1:12" s="59" customFormat="1" ht="15" outlineLevel="1">
      <c r="A705" s="60"/>
      <c r="B705" s="60"/>
      <c r="C705" s="73" t="s">
        <v>829</v>
      </c>
      <c r="D705" s="60"/>
      <c r="E705" s="60"/>
      <c r="F705" s="60"/>
      <c r="G705" s="60"/>
      <c r="H705" s="67">
        <f>SUBTOTAL(9,H701:H704)</f>
        <v>301</v>
      </c>
      <c r="I705" s="68"/>
      <c r="J705" s="69">
        <f>SUBTOTAL(9,J701:J704)</f>
        <v>324.78122885835586</v>
      </c>
      <c r="K705" s="70"/>
      <c r="L705" s="71"/>
    </row>
    <row r="706" spans="1:12" s="59" customFormat="1" ht="14.25" outlineLevel="2">
      <c r="A706" s="60" t="s">
        <v>690</v>
      </c>
      <c r="B706" s="60" t="s">
        <v>691</v>
      </c>
      <c r="C706" s="60" t="s">
        <v>336</v>
      </c>
      <c r="D706" s="60" t="s">
        <v>337</v>
      </c>
      <c r="E706" s="60" t="s">
        <v>641</v>
      </c>
      <c r="F706" s="60" t="s">
        <v>642</v>
      </c>
      <c r="G706" s="60" t="s">
        <v>692</v>
      </c>
      <c r="H706" s="67">
        <v>1</v>
      </c>
      <c r="I706" s="68">
        <v>0.2719835987078587</v>
      </c>
      <c r="J706" s="69">
        <f aca="true" t="shared" si="31" ref="J706:J711">IF(ISERROR(H706/I706),0,(H706/I706))</f>
        <v>3.676692288618894</v>
      </c>
      <c r="K706" s="70"/>
      <c r="L706" s="71"/>
    </row>
    <row r="707" spans="1:12" s="59" customFormat="1" ht="14.25" outlineLevel="2">
      <c r="A707" s="60" t="s">
        <v>690</v>
      </c>
      <c r="B707" s="60" t="s">
        <v>691</v>
      </c>
      <c r="C707" s="60" t="s">
        <v>336</v>
      </c>
      <c r="D707" s="60" t="s">
        <v>337</v>
      </c>
      <c r="E707" s="60" t="s">
        <v>338</v>
      </c>
      <c r="F707" s="60" t="s">
        <v>339</v>
      </c>
      <c r="G707" s="60" t="s">
        <v>692</v>
      </c>
      <c r="H707" s="67">
        <v>0</v>
      </c>
      <c r="I707" s="68">
        <v>0.4089087051608149</v>
      </c>
      <c r="J707" s="69">
        <f t="shared" si="31"/>
        <v>0</v>
      </c>
      <c r="K707" s="70"/>
      <c r="L707" s="71"/>
    </row>
    <row r="708" spans="1:12" s="59" customFormat="1" ht="14.25" outlineLevel="2">
      <c r="A708" s="60" t="s">
        <v>690</v>
      </c>
      <c r="B708" s="60" t="s">
        <v>691</v>
      </c>
      <c r="C708" s="60" t="s">
        <v>336</v>
      </c>
      <c r="D708" s="60" t="s">
        <v>337</v>
      </c>
      <c r="E708" s="60" t="s">
        <v>505</v>
      </c>
      <c r="F708" s="60" t="s">
        <v>506</v>
      </c>
      <c r="G708" s="60" t="s">
        <v>692</v>
      </c>
      <c r="H708" s="67">
        <v>602</v>
      </c>
      <c r="I708" s="68">
        <v>1.1065942244075346</v>
      </c>
      <c r="J708" s="69">
        <f t="shared" si="31"/>
        <v>544.0115145389522</v>
      </c>
      <c r="K708" s="70"/>
      <c r="L708" s="71"/>
    </row>
    <row r="709" spans="1:12" s="59" customFormat="1" ht="14.25" outlineLevel="2">
      <c r="A709" s="60" t="s">
        <v>690</v>
      </c>
      <c r="B709" s="60" t="s">
        <v>691</v>
      </c>
      <c r="C709" s="60" t="s">
        <v>336</v>
      </c>
      <c r="D709" s="60" t="s">
        <v>337</v>
      </c>
      <c r="E709" s="60" t="s">
        <v>631</v>
      </c>
      <c r="F709" s="60" t="s">
        <v>632</v>
      </c>
      <c r="G709" s="60" t="s">
        <v>692</v>
      </c>
      <c r="H709" s="67">
        <v>0</v>
      </c>
      <c r="I709" s="68">
        <v>0.8007747278434515</v>
      </c>
      <c r="J709" s="69">
        <f t="shared" si="31"/>
        <v>0</v>
      </c>
      <c r="K709" s="70"/>
      <c r="L709" s="71"/>
    </row>
    <row r="710" spans="1:12" s="59" customFormat="1" ht="14.25" outlineLevel="2">
      <c r="A710" s="60" t="s">
        <v>690</v>
      </c>
      <c r="B710" s="60" t="s">
        <v>691</v>
      </c>
      <c r="C710" s="60" t="s">
        <v>336</v>
      </c>
      <c r="D710" s="60" t="s">
        <v>337</v>
      </c>
      <c r="E710" s="60" t="s">
        <v>619</v>
      </c>
      <c r="F710" s="60" t="s">
        <v>620</v>
      </c>
      <c r="G710" s="60" t="s">
        <v>692</v>
      </c>
      <c r="H710" s="67">
        <v>5</v>
      </c>
      <c r="I710" s="68">
        <v>0.8791332007216709</v>
      </c>
      <c r="J710" s="69">
        <f t="shared" si="31"/>
        <v>5.6874202861358825</v>
      </c>
      <c r="K710" s="70"/>
      <c r="L710" s="71"/>
    </row>
    <row r="711" spans="1:12" s="59" customFormat="1" ht="14.25" outlineLevel="2">
      <c r="A711" s="60" t="s">
        <v>690</v>
      </c>
      <c r="B711" s="60" t="s">
        <v>691</v>
      </c>
      <c r="C711" s="60" t="s">
        <v>336</v>
      </c>
      <c r="D711" s="60" t="s">
        <v>337</v>
      </c>
      <c r="E711" s="60" t="s">
        <v>515</v>
      </c>
      <c r="F711" s="60" t="s">
        <v>516</v>
      </c>
      <c r="G711" s="60" t="s">
        <v>692</v>
      </c>
      <c r="H711" s="67">
        <v>1</v>
      </c>
      <c r="I711" s="68">
        <v>0.8925631353828194</v>
      </c>
      <c r="J711" s="69">
        <f t="shared" si="31"/>
        <v>1.1203689244583253</v>
      </c>
      <c r="K711" s="70"/>
      <c r="L711" s="71"/>
    </row>
    <row r="712" spans="1:12" s="59" customFormat="1" ht="15" outlineLevel="1">
      <c r="A712" s="60"/>
      <c r="B712" s="60"/>
      <c r="C712" s="73" t="s">
        <v>830</v>
      </c>
      <c r="D712" s="60"/>
      <c r="E712" s="60"/>
      <c r="F712" s="60"/>
      <c r="G712" s="60"/>
      <c r="H712" s="67">
        <f>SUBTOTAL(9,H706:H711)</f>
        <v>609</v>
      </c>
      <c r="I712" s="68"/>
      <c r="J712" s="69">
        <f>SUBTOTAL(9,J706:J711)</f>
        <v>554.4959960381653</v>
      </c>
      <c r="K712" s="70"/>
      <c r="L712" s="71"/>
    </row>
    <row r="713" spans="1:12" s="59" customFormat="1" ht="14.25" outlineLevel="2">
      <c r="A713" s="60" t="s">
        <v>690</v>
      </c>
      <c r="B713" s="60" t="s">
        <v>691</v>
      </c>
      <c r="C713" s="60" t="s">
        <v>338</v>
      </c>
      <c r="D713" s="60" t="s">
        <v>339</v>
      </c>
      <c r="E713" s="60" t="s">
        <v>338</v>
      </c>
      <c r="F713" s="60" t="s">
        <v>339</v>
      </c>
      <c r="G713" s="60" t="s">
        <v>692</v>
      </c>
      <c r="H713" s="67">
        <v>187</v>
      </c>
      <c r="I713" s="68">
        <v>0.4089087051608149</v>
      </c>
      <c r="J713" s="69">
        <f aca="true" t="shared" si="32" ref="J713:J718">IF(ISERROR(H713/I713),0,(H713/I713))</f>
        <v>457.3147933508947</v>
      </c>
      <c r="K713" s="70"/>
      <c r="L713" s="71"/>
    </row>
    <row r="714" spans="1:12" s="59" customFormat="1" ht="14.25" outlineLevel="2">
      <c r="A714" s="60" t="s">
        <v>690</v>
      </c>
      <c r="B714" s="60" t="s">
        <v>691</v>
      </c>
      <c r="C714" s="60" t="s">
        <v>338</v>
      </c>
      <c r="D714" s="60" t="s">
        <v>339</v>
      </c>
      <c r="E714" s="60" t="s">
        <v>631</v>
      </c>
      <c r="F714" s="60" t="s">
        <v>632</v>
      </c>
      <c r="G714" s="60" t="s">
        <v>692</v>
      </c>
      <c r="H714" s="67">
        <v>0</v>
      </c>
      <c r="I714" s="68">
        <v>0.8007747278434515</v>
      </c>
      <c r="J714" s="69">
        <f t="shared" si="32"/>
        <v>0</v>
      </c>
      <c r="K714" s="70"/>
      <c r="L714" s="71"/>
    </row>
    <row r="715" spans="1:12" s="59" customFormat="1" ht="14.25" outlineLevel="2">
      <c r="A715" s="60" t="s">
        <v>690</v>
      </c>
      <c r="B715" s="60" t="s">
        <v>691</v>
      </c>
      <c r="C715" s="60" t="s">
        <v>338</v>
      </c>
      <c r="D715" s="60" t="s">
        <v>339</v>
      </c>
      <c r="E715" s="60" t="s">
        <v>619</v>
      </c>
      <c r="F715" s="60" t="s">
        <v>620</v>
      </c>
      <c r="G715" s="60" t="s">
        <v>692</v>
      </c>
      <c r="H715" s="67">
        <v>6</v>
      </c>
      <c r="I715" s="68">
        <v>0.8791332007216709</v>
      </c>
      <c r="J715" s="69">
        <f t="shared" si="32"/>
        <v>6.82490434336306</v>
      </c>
      <c r="K715" s="70"/>
      <c r="L715" s="71"/>
    </row>
    <row r="716" spans="1:12" s="59" customFormat="1" ht="14.25" outlineLevel="2">
      <c r="A716" s="60" t="s">
        <v>690</v>
      </c>
      <c r="B716" s="60" t="s">
        <v>691</v>
      </c>
      <c r="C716" s="60" t="s">
        <v>338</v>
      </c>
      <c r="D716" s="60" t="s">
        <v>339</v>
      </c>
      <c r="E716" s="60" t="s">
        <v>415</v>
      </c>
      <c r="F716" s="60" t="s">
        <v>416</v>
      </c>
      <c r="G716" s="60" t="s">
        <v>692</v>
      </c>
      <c r="H716" s="67">
        <v>4</v>
      </c>
      <c r="I716" s="68">
        <v>1.3680403503284329</v>
      </c>
      <c r="J716" s="69">
        <f t="shared" si="32"/>
        <v>2.9238903655434565</v>
      </c>
      <c r="K716" s="70"/>
      <c r="L716" s="71"/>
    </row>
    <row r="717" spans="1:12" s="59" customFormat="1" ht="14.25" outlineLevel="2">
      <c r="A717" s="60" t="s">
        <v>690</v>
      </c>
      <c r="B717" s="60" t="s">
        <v>691</v>
      </c>
      <c r="C717" s="60" t="s">
        <v>338</v>
      </c>
      <c r="D717" s="60" t="s">
        <v>339</v>
      </c>
      <c r="E717" s="60" t="s">
        <v>547</v>
      </c>
      <c r="F717" s="60" t="s">
        <v>548</v>
      </c>
      <c r="G717" s="60" t="s">
        <v>692</v>
      </c>
      <c r="H717" s="67">
        <v>0</v>
      </c>
      <c r="I717" s="68">
        <v>0.7536247096353156</v>
      </c>
      <c r="J717" s="69">
        <f t="shared" si="32"/>
        <v>0</v>
      </c>
      <c r="K717" s="70"/>
      <c r="L717" s="71"/>
    </row>
    <row r="718" spans="1:12" s="59" customFormat="1" ht="14.25" outlineLevel="2">
      <c r="A718" s="60" t="s">
        <v>690</v>
      </c>
      <c r="B718" s="60" t="s">
        <v>691</v>
      </c>
      <c r="C718" s="60" t="s">
        <v>338</v>
      </c>
      <c r="D718" s="60" t="s">
        <v>339</v>
      </c>
      <c r="E718" s="60" t="s">
        <v>505</v>
      </c>
      <c r="F718" s="60" t="s">
        <v>506</v>
      </c>
      <c r="G718" s="60" t="s">
        <v>692</v>
      </c>
      <c r="H718" s="67">
        <v>13</v>
      </c>
      <c r="I718" s="68">
        <v>1.1065942244075346</v>
      </c>
      <c r="J718" s="69">
        <f t="shared" si="32"/>
        <v>11.747756958482356</v>
      </c>
      <c r="K718" s="70"/>
      <c r="L718" s="71"/>
    </row>
    <row r="719" spans="1:12" s="59" customFormat="1" ht="15" outlineLevel="1">
      <c r="A719" s="60"/>
      <c r="B719" s="60"/>
      <c r="C719" s="73" t="s">
        <v>831</v>
      </c>
      <c r="D719" s="60"/>
      <c r="E719" s="60"/>
      <c r="F719" s="60"/>
      <c r="G719" s="60"/>
      <c r="H719" s="67">
        <f>SUBTOTAL(9,H713:H718)</f>
        <v>210</v>
      </c>
      <c r="I719" s="68"/>
      <c r="J719" s="69">
        <f>SUBTOTAL(9,J713:J718)</f>
        <v>478.8113450182836</v>
      </c>
      <c r="K719" s="70"/>
      <c r="L719" s="71"/>
    </row>
    <row r="720" spans="1:12" s="59" customFormat="1" ht="14.25" outlineLevel="2">
      <c r="A720" s="60" t="s">
        <v>690</v>
      </c>
      <c r="B720" s="60" t="s">
        <v>691</v>
      </c>
      <c r="C720" s="60" t="s">
        <v>348</v>
      </c>
      <c r="D720" s="60" t="s">
        <v>349</v>
      </c>
      <c r="E720" s="60" t="s">
        <v>641</v>
      </c>
      <c r="F720" s="60" t="s">
        <v>642</v>
      </c>
      <c r="G720" s="60" t="s">
        <v>692</v>
      </c>
      <c r="H720" s="67">
        <v>7</v>
      </c>
      <c r="I720" s="68">
        <v>0.2719835987078587</v>
      </c>
      <c r="J720" s="69">
        <f aca="true" t="shared" si="33" ref="J720:J726">IF(ISERROR(H720/I720),0,(H720/I720))</f>
        <v>25.736846020332262</v>
      </c>
      <c r="K720" s="70"/>
      <c r="L720" s="71"/>
    </row>
    <row r="721" spans="1:12" s="59" customFormat="1" ht="14.25" outlineLevel="2">
      <c r="A721" s="60" t="s">
        <v>690</v>
      </c>
      <c r="B721" s="60" t="s">
        <v>691</v>
      </c>
      <c r="C721" s="60" t="s">
        <v>348</v>
      </c>
      <c r="D721" s="60" t="s">
        <v>349</v>
      </c>
      <c r="E721" s="60" t="s">
        <v>505</v>
      </c>
      <c r="F721" s="60" t="s">
        <v>506</v>
      </c>
      <c r="G721" s="60" t="s">
        <v>692</v>
      </c>
      <c r="H721" s="67">
        <v>2</v>
      </c>
      <c r="I721" s="68">
        <v>1.1065942244075346</v>
      </c>
      <c r="J721" s="69">
        <f t="shared" si="33"/>
        <v>1.8073472243819009</v>
      </c>
      <c r="K721" s="70"/>
      <c r="L721" s="71"/>
    </row>
    <row r="722" spans="1:12" s="59" customFormat="1" ht="14.25" outlineLevel="2">
      <c r="A722" s="60" t="s">
        <v>690</v>
      </c>
      <c r="B722" s="60" t="s">
        <v>691</v>
      </c>
      <c r="C722" s="60" t="s">
        <v>348</v>
      </c>
      <c r="D722" s="60" t="s">
        <v>349</v>
      </c>
      <c r="E722" s="60" t="s">
        <v>555</v>
      </c>
      <c r="F722" s="60" t="s">
        <v>556</v>
      </c>
      <c r="G722" s="60" t="s">
        <v>692</v>
      </c>
      <c r="H722" s="67">
        <v>267</v>
      </c>
      <c r="I722" s="68">
        <v>0.8547244363189634</v>
      </c>
      <c r="J722" s="69">
        <f t="shared" si="33"/>
        <v>312.381381243629</v>
      </c>
      <c r="K722" s="70"/>
      <c r="L722" s="71"/>
    </row>
    <row r="723" spans="1:12" s="59" customFormat="1" ht="14.25" outlineLevel="2">
      <c r="A723" s="60" t="s">
        <v>690</v>
      </c>
      <c r="B723" s="60" t="s">
        <v>691</v>
      </c>
      <c r="C723" s="60" t="s">
        <v>348</v>
      </c>
      <c r="D723" s="60" t="s">
        <v>349</v>
      </c>
      <c r="E723" s="60" t="s">
        <v>661</v>
      </c>
      <c r="F723" s="60" t="s">
        <v>662</v>
      </c>
      <c r="G723" s="60" t="s">
        <v>692</v>
      </c>
      <c r="H723" s="67">
        <v>0</v>
      </c>
      <c r="I723" s="68">
        <v>1.0012637309225236</v>
      </c>
      <c r="J723" s="69">
        <f t="shared" si="33"/>
        <v>0</v>
      </c>
      <c r="K723" s="70"/>
      <c r="L723" s="71"/>
    </row>
    <row r="724" spans="1:12" s="59" customFormat="1" ht="14.25" outlineLevel="2">
      <c r="A724" s="60" t="s">
        <v>690</v>
      </c>
      <c r="B724" s="60" t="s">
        <v>691</v>
      </c>
      <c r="C724" s="60" t="s">
        <v>348</v>
      </c>
      <c r="D724" s="60" t="s">
        <v>349</v>
      </c>
      <c r="E724" s="60" t="s">
        <v>523</v>
      </c>
      <c r="F724" s="60" t="s">
        <v>524</v>
      </c>
      <c r="G724" s="60" t="s">
        <v>692</v>
      </c>
      <c r="H724" s="67">
        <v>0</v>
      </c>
      <c r="I724" s="68">
        <v>0.7597110418488539</v>
      </c>
      <c r="J724" s="69">
        <f t="shared" si="33"/>
        <v>0</v>
      </c>
      <c r="K724" s="70"/>
      <c r="L724" s="71"/>
    </row>
    <row r="725" spans="1:12" s="59" customFormat="1" ht="14.25" outlineLevel="2">
      <c r="A725" s="60" t="s">
        <v>690</v>
      </c>
      <c r="B725" s="60" t="s">
        <v>691</v>
      </c>
      <c r="C725" s="60" t="s">
        <v>348</v>
      </c>
      <c r="D725" s="60" t="s">
        <v>349</v>
      </c>
      <c r="E725" s="60" t="s">
        <v>647</v>
      </c>
      <c r="F725" s="60" t="s">
        <v>648</v>
      </c>
      <c r="G725" s="60" t="s">
        <v>692</v>
      </c>
      <c r="H725" s="67">
        <v>0</v>
      </c>
      <c r="I725" s="68">
        <v>0.9328043033697875</v>
      </c>
      <c r="J725" s="69">
        <f t="shared" si="33"/>
        <v>0</v>
      </c>
      <c r="K725" s="70"/>
      <c r="L725" s="71"/>
    </row>
    <row r="726" spans="1:12" s="59" customFormat="1" ht="14.25" outlineLevel="2">
      <c r="A726" s="60" t="s">
        <v>690</v>
      </c>
      <c r="B726" s="60" t="s">
        <v>691</v>
      </c>
      <c r="C726" s="60" t="s">
        <v>348</v>
      </c>
      <c r="D726" s="60" t="s">
        <v>349</v>
      </c>
      <c r="E726" s="60" t="s">
        <v>515</v>
      </c>
      <c r="F726" s="60" t="s">
        <v>516</v>
      </c>
      <c r="G726" s="60" t="s">
        <v>692</v>
      </c>
      <c r="H726" s="67">
        <v>1</v>
      </c>
      <c r="I726" s="68">
        <v>0.8925631353828194</v>
      </c>
      <c r="J726" s="69">
        <f t="shared" si="33"/>
        <v>1.1203689244583253</v>
      </c>
      <c r="K726" s="70"/>
      <c r="L726" s="71"/>
    </row>
    <row r="727" spans="1:12" s="59" customFormat="1" ht="15" outlineLevel="1">
      <c r="A727" s="60"/>
      <c r="B727" s="60"/>
      <c r="C727" s="73" t="s">
        <v>832</v>
      </c>
      <c r="D727" s="60"/>
      <c r="E727" s="60"/>
      <c r="F727" s="60"/>
      <c r="G727" s="60"/>
      <c r="H727" s="67">
        <f>SUBTOTAL(9,H720:H726)</f>
        <v>277</v>
      </c>
      <c r="I727" s="68"/>
      <c r="J727" s="69">
        <f>SUBTOTAL(9,J720:J726)</f>
        <v>341.0459434128015</v>
      </c>
      <c r="K727" s="70"/>
      <c r="L727" s="71"/>
    </row>
    <row r="728" spans="1:12" s="59" customFormat="1" ht="14.25" outlineLevel="2">
      <c r="A728" s="60" t="s">
        <v>690</v>
      </c>
      <c r="B728" s="60" t="s">
        <v>691</v>
      </c>
      <c r="C728" s="60" t="s">
        <v>350</v>
      </c>
      <c r="D728" s="60" t="s">
        <v>351</v>
      </c>
      <c r="E728" s="60" t="s">
        <v>523</v>
      </c>
      <c r="F728" s="60" t="s">
        <v>524</v>
      </c>
      <c r="G728" s="60" t="s">
        <v>692</v>
      </c>
      <c r="H728" s="67">
        <v>248</v>
      </c>
      <c r="I728" s="68">
        <v>0.7597110418488539</v>
      </c>
      <c r="J728" s="69">
        <f>IF(ISERROR(H728/I728),0,(H728/I728))</f>
        <v>326.4399045674791</v>
      </c>
      <c r="K728" s="70"/>
      <c r="L728" s="71"/>
    </row>
    <row r="729" spans="1:12" s="59" customFormat="1" ht="14.25" outlineLevel="2">
      <c r="A729" s="60" t="s">
        <v>690</v>
      </c>
      <c r="B729" s="60" t="s">
        <v>691</v>
      </c>
      <c r="C729" s="60" t="s">
        <v>350</v>
      </c>
      <c r="D729" s="60" t="s">
        <v>351</v>
      </c>
      <c r="E729" s="60" t="s">
        <v>647</v>
      </c>
      <c r="F729" s="60" t="s">
        <v>648</v>
      </c>
      <c r="G729" s="60" t="s">
        <v>692</v>
      </c>
      <c r="H729" s="67">
        <v>59</v>
      </c>
      <c r="I729" s="68">
        <v>0.9328043033697875</v>
      </c>
      <c r="J729" s="69">
        <f>IF(ISERROR(H729/I729),0,(H729/I729))</f>
        <v>63.25013701894436</v>
      </c>
      <c r="K729" s="70"/>
      <c r="L729" s="71"/>
    </row>
    <row r="730" spans="1:12" s="59" customFormat="1" ht="14.25" outlineLevel="2">
      <c r="A730" s="60" t="s">
        <v>690</v>
      </c>
      <c r="B730" s="60" t="s">
        <v>691</v>
      </c>
      <c r="C730" s="60" t="s">
        <v>350</v>
      </c>
      <c r="D730" s="60" t="s">
        <v>351</v>
      </c>
      <c r="E730" s="60" t="s">
        <v>415</v>
      </c>
      <c r="F730" s="60" t="s">
        <v>416</v>
      </c>
      <c r="G730" s="60" t="s">
        <v>692</v>
      </c>
      <c r="H730" s="67">
        <v>0</v>
      </c>
      <c r="I730" s="68">
        <v>1.3680403503284329</v>
      </c>
      <c r="J730" s="69">
        <f>IF(ISERROR(H730/I730),0,(H730/I730))</f>
        <v>0</v>
      </c>
      <c r="K730" s="70"/>
      <c r="L730" s="71"/>
    </row>
    <row r="731" spans="1:12" s="59" customFormat="1" ht="14.25" outlineLevel="2">
      <c r="A731" s="60" t="s">
        <v>690</v>
      </c>
      <c r="B731" s="60" t="s">
        <v>691</v>
      </c>
      <c r="C731" s="60" t="s">
        <v>350</v>
      </c>
      <c r="D731" s="60" t="s">
        <v>351</v>
      </c>
      <c r="E731" s="60" t="s">
        <v>645</v>
      </c>
      <c r="F731" s="60" t="s">
        <v>646</v>
      </c>
      <c r="G731" s="60" t="s">
        <v>692</v>
      </c>
      <c r="H731" s="67">
        <v>0</v>
      </c>
      <c r="I731" s="68">
        <v>0.9875062468765616</v>
      </c>
      <c r="J731" s="69">
        <f>IF(ISERROR(H731/I731),0,(H731/I731))</f>
        <v>0</v>
      </c>
      <c r="K731" s="70"/>
      <c r="L731" s="71"/>
    </row>
    <row r="732" spans="1:12" s="59" customFormat="1" ht="14.25" outlineLevel="2">
      <c r="A732" s="60" t="s">
        <v>690</v>
      </c>
      <c r="B732" s="60" t="s">
        <v>691</v>
      </c>
      <c r="C732" s="60" t="s">
        <v>350</v>
      </c>
      <c r="D732" s="60" t="s">
        <v>351</v>
      </c>
      <c r="E732" s="60" t="s">
        <v>655</v>
      </c>
      <c r="F732" s="60" t="s">
        <v>656</v>
      </c>
      <c r="G732" s="60" t="s">
        <v>692</v>
      </c>
      <c r="H732" s="67">
        <v>0</v>
      </c>
      <c r="I732" s="68">
        <v>1.25782279314888</v>
      </c>
      <c r="J732" s="69">
        <f>IF(ISERROR(H732/I732),0,(H732/I732))</f>
        <v>0</v>
      </c>
      <c r="K732" s="70"/>
      <c r="L732" s="71"/>
    </row>
    <row r="733" spans="1:12" s="59" customFormat="1" ht="15" outlineLevel="1">
      <c r="A733" s="60"/>
      <c r="B733" s="60"/>
      <c r="C733" s="73" t="s">
        <v>833</v>
      </c>
      <c r="D733" s="60"/>
      <c r="E733" s="60"/>
      <c r="F733" s="60"/>
      <c r="G733" s="60"/>
      <c r="H733" s="67">
        <f>SUBTOTAL(9,H728:H732)</f>
        <v>307</v>
      </c>
      <c r="I733" s="68"/>
      <c r="J733" s="69">
        <f>SUBTOTAL(9,J728:J732)</f>
        <v>389.6900415864235</v>
      </c>
      <c r="K733" s="70"/>
      <c r="L733" s="71"/>
    </row>
    <row r="734" spans="1:12" s="59" customFormat="1" ht="14.25" outlineLevel="2">
      <c r="A734" s="60" t="s">
        <v>690</v>
      </c>
      <c r="B734" s="60" t="s">
        <v>691</v>
      </c>
      <c r="C734" s="60" t="s">
        <v>93</v>
      </c>
      <c r="D734" s="60" t="s">
        <v>94</v>
      </c>
      <c r="E734" s="60" t="s">
        <v>639</v>
      </c>
      <c r="F734" s="60" t="s">
        <v>640</v>
      </c>
      <c r="G734" s="60" t="s">
        <v>692</v>
      </c>
      <c r="H734" s="67">
        <v>4</v>
      </c>
      <c r="I734" s="68">
        <v>0.8696196139476396</v>
      </c>
      <c r="J734" s="69">
        <f aca="true" t="shared" si="34" ref="J734:J743">IF(ISERROR(H734/I734),0,(H734/I734))</f>
        <v>4.599712260216847</v>
      </c>
      <c r="K734" s="70"/>
      <c r="L734" s="71"/>
    </row>
    <row r="735" spans="1:12" s="59" customFormat="1" ht="14.25" outlineLevel="2">
      <c r="A735" s="60" t="s">
        <v>690</v>
      </c>
      <c r="B735" s="60" t="s">
        <v>691</v>
      </c>
      <c r="C735" s="60" t="s">
        <v>93</v>
      </c>
      <c r="D735" s="60" t="s">
        <v>94</v>
      </c>
      <c r="E735" s="60" t="s">
        <v>342</v>
      </c>
      <c r="F735" s="60" t="s">
        <v>343</v>
      </c>
      <c r="G735" s="60" t="s">
        <v>692</v>
      </c>
      <c r="H735" s="67">
        <v>51</v>
      </c>
      <c r="I735" s="68">
        <v>0.3229823177085934</v>
      </c>
      <c r="J735" s="69">
        <f t="shared" si="34"/>
        <v>157.9033810947325</v>
      </c>
      <c r="K735" s="70"/>
      <c r="L735" s="71"/>
    </row>
    <row r="736" spans="1:12" s="59" customFormat="1" ht="14.25" outlineLevel="2">
      <c r="A736" s="60" t="s">
        <v>690</v>
      </c>
      <c r="B736" s="60" t="s">
        <v>691</v>
      </c>
      <c r="C736" s="60" t="s">
        <v>93</v>
      </c>
      <c r="D736" s="60" t="s">
        <v>94</v>
      </c>
      <c r="E736" s="60" t="s">
        <v>655</v>
      </c>
      <c r="F736" s="60" t="s">
        <v>656</v>
      </c>
      <c r="G736" s="60" t="s">
        <v>692</v>
      </c>
      <c r="H736" s="67">
        <v>1</v>
      </c>
      <c r="I736" s="68">
        <v>1.25782279314888</v>
      </c>
      <c r="J736" s="69">
        <f t="shared" si="34"/>
        <v>0.7950245499181671</v>
      </c>
      <c r="K736" s="70"/>
      <c r="L736" s="71"/>
    </row>
    <row r="737" spans="1:12" s="59" customFormat="1" ht="14.25" outlineLevel="2">
      <c r="A737" s="60" t="s">
        <v>690</v>
      </c>
      <c r="B737" s="60" t="s">
        <v>691</v>
      </c>
      <c r="C737" s="60" t="s">
        <v>93</v>
      </c>
      <c r="D737" s="60" t="s">
        <v>94</v>
      </c>
      <c r="E737" s="60" t="s">
        <v>641</v>
      </c>
      <c r="F737" s="60" t="s">
        <v>642</v>
      </c>
      <c r="G737" s="60" t="s">
        <v>692</v>
      </c>
      <c r="H737" s="67">
        <v>34</v>
      </c>
      <c r="I737" s="68">
        <v>0.2719835987078587</v>
      </c>
      <c r="J737" s="69">
        <f t="shared" si="34"/>
        <v>125.0075378130424</v>
      </c>
      <c r="K737" s="70"/>
      <c r="L737" s="71"/>
    </row>
    <row r="738" spans="1:12" s="59" customFormat="1" ht="14.25" outlineLevel="2">
      <c r="A738" s="60" t="s">
        <v>690</v>
      </c>
      <c r="B738" s="60" t="s">
        <v>691</v>
      </c>
      <c r="C738" s="60" t="s">
        <v>93</v>
      </c>
      <c r="D738" s="60" t="s">
        <v>94</v>
      </c>
      <c r="E738" s="60" t="s">
        <v>647</v>
      </c>
      <c r="F738" s="60" t="s">
        <v>648</v>
      </c>
      <c r="G738" s="60" t="s">
        <v>692</v>
      </c>
      <c r="H738" s="67">
        <v>0</v>
      </c>
      <c r="I738" s="68">
        <v>0.9328043033697875</v>
      </c>
      <c r="J738" s="69">
        <f t="shared" si="34"/>
        <v>0</v>
      </c>
      <c r="K738" s="70"/>
      <c r="L738" s="71"/>
    </row>
    <row r="739" spans="1:12" s="59" customFormat="1" ht="14.25" outlineLevel="2">
      <c r="A739" s="60" t="s">
        <v>690</v>
      </c>
      <c r="B739" s="60" t="s">
        <v>691</v>
      </c>
      <c r="C739" s="60" t="s">
        <v>93</v>
      </c>
      <c r="D739" s="60" t="s">
        <v>94</v>
      </c>
      <c r="E739" s="60" t="s">
        <v>645</v>
      </c>
      <c r="F739" s="60" t="s">
        <v>646</v>
      </c>
      <c r="G739" s="60" t="s">
        <v>692</v>
      </c>
      <c r="H739" s="67">
        <v>166</v>
      </c>
      <c r="I739" s="68">
        <v>0.9875062468765616</v>
      </c>
      <c r="J739" s="69">
        <f t="shared" si="34"/>
        <v>168.10020242914982</v>
      </c>
      <c r="K739" s="70"/>
      <c r="L739" s="71"/>
    </row>
    <row r="740" spans="1:12" s="59" customFormat="1" ht="14.25" outlineLevel="2">
      <c r="A740" s="60" t="s">
        <v>690</v>
      </c>
      <c r="B740" s="60" t="s">
        <v>691</v>
      </c>
      <c r="C740" s="60" t="s">
        <v>93</v>
      </c>
      <c r="D740" s="60" t="s">
        <v>94</v>
      </c>
      <c r="E740" s="60" t="s">
        <v>643</v>
      </c>
      <c r="F740" s="60" t="s">
        <v>644</v>
      </c>
      <c r="G740" s="60" t="s">
        <v>692</v>
      </c>
      <c r="H740" s="67">
        <v>123</v>
      </c>
      <c r="I740" s="68">
        <v>1.0886812366463305</v>
      </c>
      <c r="J740" s="69">
        <f t="shared" si="34"/>
        <v>112.98072921592735</v>
      </c>
      <c r="K740" s="70"/>
      <c r="L740" s="71"/>
    </row>
    <row r="741" spans="1:12" s="59" customFormat="1" ht="14.25" outlineLevel="2">
      <c r="A741" s="60" t="s">
        <v>690</v>
      </c>
      <c r="B741" s="60" t="s">
        <v>691</v>
      </c>
      <c r="C741" s="60" t="s">
        <v>93</v>
      </c>
      <c r="D741" s="60" t="s">
        <v>94</v>
      </c>
      <c r="E741" s="60" t="s">
        <v>523</v>
      </c>
      <c r="F741" s="60" t="s">
        <v>524</v>
      </c>
      <c r="G741" s="60" t="s">
        <v>692</v>
      </c>
      <c r="H741" s="67">
        <v>1</v>
      </c>
      <c r="I741" s="68">
        <v>0.7597110418488539</v>
      </c>
      <c r="J741" s="69">
        <f t="shared" si="34"/>
        <v>1.3162899377720934</v>
      </c>
      <c r="K741" s="70"/>
      <c r="L741" s="71"/>
    </row>
    <row r="742" spans="1:12" s="59" customFormat="1" ht="14.25" outlineLevel="2">
      <c r="A742" s="60" t="s">
        <v>690</v>
      </c>
      <c r="B742" s="60" t="s">
        <v>691</v>
      </c>
      <c r="C742" s="60" t="s">
        <v>93</v>
      </c>
      <c r="D742" s="60" t="s">
        <v>94</v>
      </c>
      <c r="E742" s="60" t="s">
        <v>505</v>
      </c>
      <c r="F742" s="60" t="s">
        <v>506</v>
      </c>
      <c r="G742" s="60" t="s">
        <v>692</v>
      </c>
      <c r="H742" s="67">
        <v>1</v>
      </c>
      <c r="I742" s="68">
        <v>1.1065942244075346</v>
      </c>
      <c r="J742" s="69">
        <f t="shared" si="34"/>
        <v>0.9036736121909504</v>
      </c>
      <c r="K742" s="70"/>
      <c r="L742" s="71"/>
    </row>
    <row r="743" spans="1:12" s="59" customFormat="1" ht="14.25" outlineLevel="2">
      <c r="A743" s="60" t="s">
        <v>690</v>
      </c>
      <c r="B743" s="60" t="s">
        <v>691</v>
      </c>
      <c r="C743" s="60" t="s">
        <v>93</v>
      </c>
      <c r="D743" s="60" t="s">
        <v>94</v>
      </c>
      <c r="E743" s="60" t="s">
        <v>555</v>
      </c>
      <c r="F743" s="60" t="s">
        <v>556</v>
      </c>
      <c r="G743" s="60" t="s">
        <v>692</v>
      </c>
      <c r="H743" s="67">
        <v>1</v>
      </c>
      <c r="I743" s="68">
        <v>0.8547244363189634</v>
      </c>
      <c r="J743" s="69">
        <f t="shared" si="34"/>
        <v>1.1699677200135916</v>
      </c>
      <c r="K743" s="70"/>
      <c r="L743" s="71"/>
    </row>
    <row r="744" spans="1:12" s="59" customFormat="1" ht="15" outlineLevel="1">
      <c r="A744" s="60"/>
      <c r="B744" s="60"/>
      <c r="C744" s="73" t="s">
        <v>834</v>
      </c>
      <c r="D744" s="60"/>
      <c r="E744" s="60"/>
      <c r="F744" s="60"/>
      <c r="G744" s="60"/>
      <c r="H744" s="67">
        <f>SUBTOTAL(9,H734:H743)</f>
        <v>382</v>
      </c>
      <c r="I744" s="68"/>
      <c r="J744" s="69">
        <f>SUBTOTAL(9,J734:J743)</f>
        <v>572.7765186329638</v>
      </c>
      <c r="K744" s="70"/>
      <c r="L744" s="71"/>
    </row>
    <row r="745" spans="1:12" s="59" customFormat="1" ht="14.25" outlineLevel="2">
      <c r="A745" s="60" t="s">
        <v>690</v>
      </c>
      <c r="B745" s="60" t="s">
        <v>691</v>
      </c>
      <c r="C745" s="60" t="s">
        <v>95</v>
      </c>
      <c r="D745" s="60" t="s">
        <v>96</v>
      </c>
      <c r="E745" s="60" t="s">
        <v>95</v>
      </c>
      <c r="F745" s="60" t="s">
        <v>96</v>
      </c>
      <c r="G745" s="60" t="s">
        <v>692</v>
      </c>
      <c r="H745" s="67">
        <v>25</v>
      </c>
      <c r="I745" s="68">
        <v>0.7191892775416804</v>
      </c>
      <c r="J745" s="69">
        <f aca="true" t="shared" si="35" ref="J745:J752">IF(ISERROR(H745/I745),0,(H745/I745))</f>
        <v>34.76136363636363</v>
      </c>
      <c r="K745" s="70"/>
      <c r="L745" s="71"/>
    </row>
    <row r="746" spans="1:12" s="59" customFormat="1" ht="14.25" outlineLevel="2">
      <c r="A746" s="60" t="s">
        <v>690</v>
      </c>
      <c r="B746" s="60" t="s">
        <v>691</v>
      </c>
      <c r="C746" s="60" t="s">
        <v>95</v>
      </c>
      <c r="D746" s="60" t="s">
        <v>96</v>
      </c>
      <c r="E746" s="60" t="s">
        <v>342</v>
      </c>
      <c r="F746" s="60" t="s">
        <v>343</v>
      </c>
      <c r="G746" s="60" t="s">
        <v>692</v>
      </c>
      <c r="H746" s="67">
        <v>11</v>
      </c>
      <c r="I746" s="68">
        <v>0.3229823177085934</v>
      </c>
      <c r="J746" s="69">
        <f t="shared" si="35"/>
        <v>34.057592000824656</v>
      </c>
      <c r="K746" s="70"/>
      <c r="L746" s="71"/>
    </row>
    <row r="747" spans="1:12" s="59" customFormat="1" ht="14.25" outlineLevel="2">
      <c r="A747" s="60" t="s">
        <v>690</v>
      </c>
      <c r="B747" s="60" t="s">
        <v>691</v>
      </c>
      <c r="C747" s="60" t="s">
        <v>95</v>
      </c>
      <c r="D747" s="60" t="s">
        <v>96</v>
      </c>
      <c r="E747" s="60" t="s">
        <v>645</v>
      </c>
      <c r="F747" s="60" t="s">
        <v>646</v>
      </c>
      <c r="G747" s="60" t="s">
        <v>692</v>
      </c>
      <c r="H747" s="67">
        <v>11</v>
      </c>
      <c r="I747" s="68">
        <v>0.9875062468765616</v>
      </c>
      <c r="J747" s="69">
        <f t="shared" si="35"/>
        <v>11.139170040485832</v>
      </c>
      <c r="K747" s="70"/>
      <c r="L747" s="71"/>
    </row>
    <row r="748" spans="1:12" s="59" customFormat="1" ht="14.25" outlineLevel="2">
      <c r="A748" s="60" t="s">
        <v>690</v>
      </c>
      <c r="B748" s="60" t="s">
        <v>691</v>
      </c>
      <c r="C748" s="60" t="s">
        <v>95</v>
      </c>
      <c r="D748" s="60" t="s">
        <v>96</v>
      </c>
      <c r="E748" s="60" t="s">
        <v>655</v>
      </c>
      <c r="F748" s="60" t="s">
        <v>656</v>
      </c>
      <c r="G748" s="60" t="s">
        <v>692</v>
      </c>
      <c r="H748" s="67">
        <v>13</v>
      </c>
      <c r="I748" s="68">
        <v>1.25782279314888</v>
      </c>
      <c r="J748" s="69">
        <f t="shared" si="35"/>
        <v>10.335319148936172</v>
      </c>
      <c r="K748" s="70"/>
      <c r="L748" s="71"/>
    </row>
    <row r="749" spans="1:12" s="59" customFormat="1" ht="14.25" outlineLevel="2">
      <c r="A749" s="60" t="s">
        <v>690</v>
      </c>
      <c r="B749" s="60" t="s">
        <v>691</v>
      </c>
      <c r="C749" s="60" t="s">
        <v>95</v>
      </c>
      <c r="D749" s="60" t="s">
        <v>96</v>
      </c>
      <c r="E749" s="60" t="s">
        <v>425</v>
      </c>
      <c r="F749" s="60" t="s">
        <v>426</v>
      </c>
      <c r="G749" s="60" t="s">
        <v>692</v>
      </c>
      <c r="H749" s="67">
        <v>316</v>
      </c>
      <c r="I749" s="68">
        <v>1.1788881678563703</v>
      </c>
      <c r="J749" s="69">
        <f t="shared" si="35"/>
        <v>268.0491743119266</v>
      </c>
      <c r="K749" s="70"/>
      <c r="L749" s="71"/>
    </row>
    <row r="750" spans="1:12" s="59" customFormat="1" ht="14.25" outlineLevel="2">
      <c r="A750" s="60" t="s">
        <v>690</v>
      </c>
      <c r="B750" s="60" t="s">
        <v>691</v>
      </c>
      <c r="C750" s="60" t="s">
        <v>95</v>
      </c>
      <c r="D750" s="60" t="s">
        <v>96</v>
      </c>
      <c r="E750" s="60" t="s">
        <v>653</v>
      </c>
      <c r="F750" s="60" t="s">
        <v>654</v>
      </c>
      <c r="G750" s="60" t="s">
        <v>692</v>
      </c>
      <c r="H750" s="67">
        <v>8</v>
      </c>
      <c r="I750" s="68">
        <v>1.015014758189718</v>
      </c>
      <c r="J750" s="69">
        <f t="shared" si="35"/>
        <v>7.881658798999164</v>
      </c>
      <c r="K750" s="70"/>
      <c r="L750" s="71"/>
    </row>
    <row r="751" spans="1:12" s="59" customFormat="1" ht="14.25" outlineLevel="2">
      <c r="A751" s="60" t="s">
        <v>690</v>
      </c>
      <c r="B751" s="60" t="s">
        <v>691</v>
      </c>
      <c r="C751" s="60" t="s">
        <v>95</v>
      </c>
      <c r="D751" s="60" t="s">
        <v>96</v>
      </c>
      <c r="E751" s="60" t="s">
        <v>657</v>
      </c>
      <c r="F751" s="60" t="s">
        <v>658</v>
      </c>
      <c r="G751" s="60" t="s">
        <v>692</v>
      </c>
      <c r="H751" s="67">
        <v>86</v>
      </c>
      <c r="I751" s="68">
        <v>0.8680124223602484</v>
      </c>
      <c r="J751" s="69">
        <f t="shared" si="35"/>
        <v>99.07692307692308</v>
      </c>
      <c r="K751" s="70"/>
      <c r="L751" s="71"/>
    </row>
    <row r="752" spans="1:12" s="59" customFormat="1" ht="14.25" outlineLevel="2">
      <c r="A752" s="60" t="s">
        <v>690</v>
      </c>
      <c r="B752" s="60" t="s">
        <v>691</v>
      </c>
      <c r="C752" s="60" t="s">
        <v>95</v>
      </c>
      <c r="D752" s="60" t="s">
        <v>96</v>
      </c>
      <c r="E752" s="60" t="s">
        <v>523</v>
      </c>
      <c r="F752" s="60" t="s">
        <v>524</v>
      </c>
      <c r="G752" s="60" t="s">
        <v>692</v>
      </c>
      <c r="H752" s="67">
        <v>1</v>
      </c>
      <c r="I752" s="68">
        <v>0.7597110418488539</v>
      </c>
      <c r="J752" s="69">
        <f t="shared" si="35"/>
        <v>1.3162899377720934</v>
      </c>
      <c r="K752" s="70"/>
      <c r="L752" s="71"/>
    </row>
    <row r="753" spans="1:12" s="59" customFormat="1" ht="15" outlineLevel="1">
      <c r="A753" s="60"/>
      <c r="B753" s="60"/>
      <c r="C753" s="73" t="s">
        <v>835</v>
      </c>
      <c r="D753" s="60"/>
      <c r="E753" s="60"/>
      <c r="F753" s="60"/>
      <c r="G753" s="60"/>
      <c r="H753" s="67">
        <f>SUBTOTAL(9,H745:H752)</f>
        <v>471</v>
      </c>
      <c r="I753" s="68"/>
      <c r="J753" s="69">
        <f>SUBTOTAL(9,J745:J752)</f>
        <v>466.6174909522312</v>
      </c>
      <c r="K753" s="70"/>
      <c r="L753" s="71"/>
    </row>
    <row r="754" spans="1:12" s="59" customFormat="1" ht="14.25" outlineLevel="2">
      <c r="A754" s="60" t="s">
        <v>690</v>
      </c>
      <c r="B754" s="60" t="s">
        <v>691</v>
      </c>
      <c r="C754" s="60" t="s">
        <v>97</v>
      </c>
      <c r="D754" s="60" t="s">
        <v>98</v>
      </c>
      <c r="E754" s="60" t="s">
        <v>475</v>
      </c>
      <c r="F754" s="60" t="s">
        <v>476</v>
      </c>
      <c r="G754" s="60" t="s">
        <v>692</v>
      </c>
      <c r="H754" s="67">
        <v>0</v>
      </c>
      <c r="I754" s="68">
        <v>1.880052972776692</v>
      </c>
      <c r="J754" s="69">
        <f aca="true" t="shared" si="36" ref="J754:J761">IF(ISERROR(H754/I754),0,(H754/I754))</f>
        <v>0</v>
      </c>
      <c r="K754" s="70"/>
      <c r="L754" s="71"/>
    </row>
    <row r="755" spans="1:12" s="59" customFormat="1" ht="14.25" outlineLevel="2">
      <c r="A755" s="60" t="s">
        <v>690</v>
      </c>
      <c r="B755" s="60" t="s">
        <v>691</v>
      </c>
      <c r="C755" s="60" t="s">
        <v>97</v>
      </c>
      <c r="D755" s="60" t="s">
        <v>98</v>
      </c>
      <c r="E755" s="60" t="s">
        <v>352</v>
      </c>
      <c r="F755" s="60" t="s">
        <v>386</v>
      </c>
      <c r="G755" s="60" t="s">
        <v>692</v>
      </c>
      <c r="H755" s="67">
        <v>180</v>
      </c>
      <c r="I755" s="68">
        <v>1.0426745895853446</v>
      </c>
      <c r="J755" s="69">
        <f t="shared" si="36"/>
        <v>172.6329593124382</v>
      </c>
      <c r="K755" s="70"/>
      <c r="L755" s="71"/>
    </row>
    <row r="756" spans="1:12" s="59" customFormat="1" ht="14.25" outlineLevel="2">
      <c r="A756" s="60" t="s">
        <v>690</v>
      </c>
      <c r="B756" s="60" t="s">
        <v>691</v>
      </c>
      <c r="C756" s="60" t="s">
        <v>97</v>
      </c>
      <c r="D756" s="60" t="s">
        <v>98</v>
      </c>
      <c r="E756" s="60" t="s">
        <v>505</v>
      </c>
      <c r="F756" s="60" t="s">
        <v>506</v>
      </c>
      <c r="G756" s="60" t="s">
        <v>692</v>
      </c>
      <c r="H756" s="67">
        <v>1</v>
      </c>
      <c r="I756" s="68">
        <v>1.1065942244075346</v>
      </c>
      <c r="J756" s="69">
        <f t="shared" si="36"/>
        <v>0.9036736121909504</v>
      </c>
      <c r="K756" s="70"/>
      <c r="L756" s="71"/>
    </row>
    <row r="757" spans="1:12" s="59" customFormat="1" ht="14.25" outlineLevel="2">
      <c r="A757" s="60" t="s">
        <v>690</v>
      </c>
      <c r="B757" s="60" t="s">
        <v>691</v>
      </c>
      <c r="C757" s="60" t="s">
        <v>97</v>
      </c>
      <c r="D757" s="60" t="s">
        <v>98</v>
      </c>
      <c r="E757" s="60" t="s">
        <v>545</v>
      </c>
      <c r="F757" s="60" t="s">
        <v>546</v>
      </c>
      <c r="G757" s="60" t="s">
        <v>692</v>
      </c>
      <c r="H757" s="67">
        <v>1</v>
      </c>
      <c r="I757" s="68" t="s">
        <v>392</v>
      </c>
      <c r="J757" s="69">
        <f t="shared" si="36"/>
        <v>0</v>
      </c>
      <c r="K757" s="70"/>
      <c r="L757" s="71"/>
    </row>
    <row r="758" spans="1:12" s="59" customFormat="1" ht="14.25" outlineLevel="2">
      <c r="A758" s="60" t="s">
        <v>690</v>
      </c>
      <c r="B758" s="60" t="s">
        <v>691</v>
      </c>
      <c r="C758" s="60" t="s">
        <v>97</v>
      </c>
      <c r="D758" s="60" t="s">
        <v>98</v>
      </c>
      <c r="E758" s="60" t="s">
        <v>643</v>
      </c>
      <c r="F758" s="60" t="s">
        <v>644</v>
      </c>
      <c r="G758" s="60" t="s">
        <v>692</v>
      </c>
      <c r="H758" s="67">
        <v>34</v>
      </c>
      <c r="I758" s="68">
        <v>1.0886812366463305</v>
      </c>
      <c r="J758" s="69">
        <f t="shared" si="36"/>
        <v>31.23044547432138</v>
      </c>
      <c r="K758" s="70"/>
      <c r="L758" s="71"/>
    </row>
    <row r="759" spans="1:12" s="59" customFormat="1" ht="14.25" outlineLevel="2">
      <c r="A759" s="60" t="s">
        <v>690</v>
      </c>
      <c r="B759" s="60" t="s">
        <v>691</v>
      </c>
      <c r="C759" s="60" t="s">
        <v>97</v>
      </c>
      <c r="D759" s="60" t="s">
        <v>98</v>
      </c>
      <c r="E759" s="60" t="s">
        <v>647</v>
      </c>
      <c r="F759" s="60" t="s">
        <v>648</v>
      </c>
      <c r="G759" s="60" t="s">
        <v>692</v>
      </c>
      <c r="H759" s="67">
        <v>1</v>
      </c>
      <c r="I759" s="68">
        <v>0.9328043033697875</v>
      </c>
      <c r="J759" s="69">
        <f t="shared" si="36"/>
        <v>1.072036220660074</v>
      </c>
      <c r="K759" s="70"/>
      <c r="L759" s="71"/>
    </row>
    <row r="760" spans="1:12" s="59" customFormat="1" ht="14.25" outlineLevel="2">
      <c r="A760" s="60" t="s">
        <v>690</v>
      </c>
      <c r="B760" s="60" t="s">
        <v>691</v>
      </c>
      <c r="C760" s="60" t="s">
        <v>97</v>
      </c>
      <c r="D760" s="60" t="s">
        <v>98</v>
      </c>
      <c r="E760" s="60" t="s">
        <v>655</v>
      </c>
      <c r="F760" s="60" t="s">
        <v>656</v>
      </c>
      <c r="G760" s="60" t="s">
        <v>692</v>
      </c>
      <c r="H760" s="67">
        <v>267</v>
      </c>
      <c r="I760" s="68">
        <v>1.25782279314888</v>
      </c>
      <c r="J760" s="69">
        <f t="shared" si="36"/>
        <v>212.2715548281506</v>
      </c>
      <c r="K760" s="70"/>
      <c r="L760" s="71"/>
    </row>
    <row r="761" spans="1:12" s="59" customFormat="1" ht="14.25" outlineLevel="2">
      <c r="A761" s="60" t="s">
        <v>690</v>
      </c>
      <c r="B761" s="60" t="s">
        <v>691</v>
      </c>
      <c r="C761" s="60" t="s">
        <v>97</v>
      </c>
      <c r="D761" s="60" t="s">
        <v>98</v>
      </c>
      <c r="E761" s="60" t="s">
        <v>425</v>
      </c>
      <c r="F761" s="60" t="s">
        <v>426</v>
      </c>
      <c r="G761" s="60" t="s">
        <v>692</v>
      </c>
      <c r="H761" s="67">
        <v>0</v>
      </c>
      <c r="I761" s="68">
        <v>1.1788881678563703</v>
      </c>
      <c r="J761" s="69">
        <f t="shared" si="36"/>
        <v>0</v>
      </c>
      <c r="K761" s="70"/>
      <c r="L761" s="71"/>
    </row>
    <row r="762" spans="1:12" s="59" customFormat="1" ht="15" outlineLevel="1">
      <c r="A762" s="60"/>
      <c r="B762" s="60"/>
      <c r="C762" s="73" t="s">
        <v>836</v>
      </c>
      <c r="D762" s="60"/>
      <c r="E762" s="60"/>
      <c r="F762" s="60"/>
      <c r="G762" s="60"/>
      <c r="H762" s="67">
        <f>SUBTOTAL(9,H754:H761)</f>
        <v>484</v>
      </c>
      <c r="I762" s="68"/>
      <c r="J762" s="69">
        <f>SUBTOTAL(9,J754:J761)</f>
        <v>418.1106694477612</v>
      </c>
      <c r="K762" s="70"/>
      <c r="L762" s="71"/>
    </row>
    <row r="763" spans="1:12" s="59" customFormat="1" ht="14.25" outlineLevel="2">
      <c r="A763" s="60" t="s">
        <v>690</v>
      </c>
      <c r="B763" s="60" t="s">
        <v>691</v>
      </c>
      <c r="C763" s="60" t="s">
        <v>352</v>
      </c>
      <c r="D763" s="60" t="s">
        <v>386</v>
      </c>
      <c r="E763" s="60" t="s">
        <v>655</v>
      </c>
      <c r="F763" s="60" t="s">
        <v>656</v>
      </c>
      <c r="G763" s="60" t="s">
        <v>692</v>
      </c>
      <c r="H763" s="67">
        <v>1</v>
      </c>
      <c r="I763" s="68">
        <v>1.25782279314888</v>
      </c>
      <c r="J763" s="69">
        <f>IF(ISERROR(H763/I763),0,(H763/I763))</f>
        <v>0.7950245499181671</v>
      </c>
      <c r="K763" s="70"/>
      <c r="L763" s="71"/>
    </row>
    <row r="764" spans="1:12" s="59" customFormat="1" ht="14.25" outlineLevel="2">
      <c r="A764" s="60" t="s">
        <v>690</v>
      </c>
      <c r="B764" s="60" t="s">
        <v>691</v>
      </c>
      <c r="C764" s="60" t="s">
        <v>352</v>
      </c>
      <c r="D764" s="60" t="s">
        <v>386</v>
      </c>
      <c r="E764" s="60" t="s">
        <v>352</v>
      </c>
      <c r="F764" s="60" t="s">
        <v>386</v>
      </c>
      <c r="G764" s="60" t="s">
        <v>692</v>
      </c>
      <c r="H764" s="67">
        <v>358</v>
      </c>
      <c r="I764" s="68">
        <v>1.0426745895853446</v>
      </c>
      <c r="J764" s="69">
        <f>IF(ISERROR(H764/I764),0,(H764/I764))</f>
        <v>343.34777463251595</v>
      </c>
      <c r="K764" s="70"/>
      <c r="L764" s="71"/>
    </row>
    <row r="765" spans="1:12" s="59" customFormat="1" ht="15" outlineLevel="1">
      <c r="A765" s="60"/>
      <c r="B765" s="60"/>
      <c r="C765" s="73" t="s">
        <v>837</v>
      </c>
      <c r="D765" s="60"/>
      <c r="E765" s="60"/>
      <c r="F765" s="60"/>
      <c r="G765" s="60"/>
      <c r="H765" s="67">
        <f>SUBTOTAL(9,H763:H764)</f>
        <v>359</v>
      </c>
      <c r="I765" s="68"/>
      <c r="J765" s="69">
        <f>SUBTOTAL(9,J763:J764)</f>
        <v>344.1427991824341</v>
      </c>
      <c r="K765" s="70"/>
      <c r="L765" s="71"/>
    </row>
    <row r="766" spans="1:12" s="59" customFormat="1" ht="14.25" outlineLevel="2">
      <c r="A766" s="60" t="s">
        <v>690</v>
      </c>
      <c r="B766" s="60" t="s">
        <v>691</v>
      </c>
      <c r="C766" s="60" t="s">
        <v>353</v>
      </c>
      <c r="D766" s="60" t="s">
        <v>354</v>
      </c>
      <c r="E766" s="60" t="s">
        <v>649</v>
      </c>
      <c r="F766" s="60" t="s">
        <v>650</v>
      </c>
      <c r="G766" s="60" t="s">
        <v>692</v>
      </c>
      <c r="H766" s="67">
        <v>53</v>
      </c>
      <c r="I766" s="68">
        <v>0.7669874827017349</v>
      </c>
      <c r="J766" s="69">
        <f>IF(ISERROR(H766/I766),0,(H766/I766))</f>
        <v>69.10151885830786</v>
      </c>
      <c r="K766" s="70"/>
      <c r="L766" s="71"/>
    </row>
    <row r="767" spans="1:12" s="59" customFormat="1" ht="14.25" outlineLevel="2">
      <c r="A767" s="60" t="s">
        <v>690</v>
      </c>
      <c r="B767" s="60" t="s">
        <v>691</v>
      </c>
      <c r="C767" s="60" t="s">
        <v>353</v>
      </c>
      <c r="D767" s="60" t="s">
        <v>354</v>
      </c>
      <c r="E767" s="60" t="s">
        <v>661</v>
      </c>
      <c r="F767" s="60" t="s">
        <v>662</v>
      </c>
      <c r="G767" s="60" t="s">
        <v>692</v>
      </c>
      <c r="H767" s="67">
        <v>8</v>
      </c>
      <c r="I767" s="68">
        <v>1.0012637309225236</v>
      </c>
      <c r="J767" s="69">
        <f>IF(ISERROR(H767/I767),0,(H767/I767))</f>
        <v>7.989902912621359</v>
      </c>
      <c r="K767" s="70"/>
      <c r="L767" s="71"/>
    </row>
    <row r="768" spans="1:12" s="59" customFormat="1" ht="14.25" outlineLevel="2">
      <c r="A768" s="60" t="s">
        <v>690</v>
      </c>
      <c r="B768" s="60" t="s">
        <v>691</v>
      </c>
      <c r="C768" s="60" t="s">
        <v>353</v>
      </c>
      <c r="D768" s="60" t="s">
        <v>354</v>
      </c>
      <c r="E768" s="60" t="s">
        <v>663</v>
      </c>
      <c r="F768" s="60" t="s">
        <v>664</v>
      </c>
      <c r="G768" s="60" t="s">
        <v>692</v>
      </c>
      <c r="H768" s="67">
        <v>381</v>
      </c>
      <c r="I768" s="68">
        <v>0.9402742777962683</v>
      </c>
      <c r="J768" s="69">
        <f>IF(ISERROR(H768/I768),0,(H768/I768))</f>
        <v>405.20091743119264</v>
      </c>
      <c r="K768" s="70"/>
      <c r="L768" s="71"/>
    </row>
    <row r="769" spans="1:12" s="59" customFormat="1" ht="15" outlineLevel="1">
      <c r="A769" s="60"/>
      <c r="B769" s="60"/>
      <c r="C769" s="73" t="s">
        <v>838</v>
      </c>
      <c r="D769" s="60"/>
      <c r="E769" s="60"/>
      <c r="F769" s="60"/>
      <c r="G769" s="60"/>
      <c r="H769" s="67">
        <f>SUBTOTAL(9,H766:H768)</f>
        <v>442</v>
      </c>
      <c r="I769" s="68"/>
      <c r="J769" s="69">
        <f>SUBTOTAL(9,J766:J768)</f>
        <v>482.29233920212187</v>
      </c>
      <c r="K769" s="70"/>
      <c r="L769" s="71"/>
    </row>
    <row r="770" spans="1:12" s="59" customFormat="1" ht="14.25" outlineLevel="2">
      <c r="A770" s="60" t="s">
        <v>690</v>
      </c>
      <c r="B770" s="60" t="s">
        <v>691</v>
      </c>
      <c r="C770" s="60" t="s">
        <v>99</v>
      </c>
      <c r="D770" s="60" t="s">
        <v>100</v>
      </c>
      <c r="E770" s="60" t="s">
        <v>425</v>
      </c>
      <c r="F770" s="60" t="s">
        <v>426</v>
      </c>
      <c r="G770" s="60" t="s">
        <v>692</v>
      </c>
      <c r="H770" s="67">
        <v>6</v>
      </c>
      <c r="I770" s="68">
        <v>1.1788881678563703</v>
      </c>
      <c r="J770" s="69">
        <f aca="true" t="shared" si="37" ref="J770:J776">IF(ISERROR(H770/I770),0,(H770/I770))</f>
        <v>5.08954128440367</v>
      </c>
      <c r="K770" s="70"/>
      <c r="L770" s="71"/>
    </row>
    <row r="771" spans="1:12" s="59" customFormat="1" ht="14.25" outlineLevel="2">
      <c r="A771" s="60" t="s">
        <v>690</v>
      </c>
      <c r="B771" s="60" t="s">
        <v>691</v>
      </c>
      <c r="C771" s="60" t="s">
        <v>99</v>
      </c>
      <c r="D771" s="60" t="s">
        <v>100</v>
      </c>
      <c r="E771" s="60" t="s">
        <v>659</v>
      </c>
      <c r="F771" s="60" t="s">
        <v>660</v>
      </c>
      <c r="G771" s="60" t="s">
        <v>692</v>
      </c>
      <c r="H771" s="67">
        <v>204</v>
      </c>
      <c r="I771" s="68">
        <v>1.249101125876569</v>
      </c>
      <c r="J771" s="69">
        <f t="shared" si="37"/>
        <v>163.31744145762497</v>
      </c>
      <c r="K771" s="70"/>
      <c r="L771" s="71"/>
    </row>
    <row r="772" spans="1:12" s="59" customFormat="1" ht="14.25" outlineLevel="2">
      <c r="A772" s="60" t="s">
        <v>690</v>
      </c>
      <c r="B772" s="60" t="s">
        <v>691</v>
      </c>
      <c r="C772" s="60" t="s">
        <v>99</v>
      </c>
      <c r="D772" s="60" t="s">
        <v>100</v>
      </c>
      <c r="E772" s="60" t="s">
        <v>523</v>
      </c>
      <c r="F772" s="60" t="s">
        <v>524</v>
      </c>
      <c r="G772" s="60" t="s">
        <v>692</v>
      </c>
      <c r="H772" s="67">
        <v>1</v>
      </c>
      <c r="I772" s="68">
        <v>0.7597110418488539</v>
      </c>
      <c r="J772" s="69">
        <f t="shared" si="37"/>
        <v>1.3162899377720934</v>
      </c>
      <c r="K772" s="70"/>
      <c r="L772" s="71"/>
    </row>
    <row r="773" spans="1:12" s="59" customFormat="1" ht="14.25" outlineLevel="2">
      <c r="A773" s="60" t="s">
        <v>690</v>
      </c>
      <c r="B773" s="60" t="s">
        <v>691</v>
      </c>
      <c r="C773" s="60" t="s">
        <v>99</v>
      </c>
      <c r="D773" s="60" t="s">
        <v>100</v>
      </c>
      <c r="E773" s="60" t="s">
        <v>661</v>
      </c>
      <c r="F773" s="60" t="s">
        <v>662</v>
      </c>
      <c r="G773" s="60" t="s">
        <v>692</v>
      </c>
      <c r="H773" s="67">
        <v>198</v>
      </c>
      <c r="I773" s="68">
        <v>1.0012637309225236</v>
      </c>
      <c r="J773" s="69">
        <f t="shared" si="37"/>
        <v>197.75009708737863</v>
      </c>
      <c r="K773" s="70"/>
      <c r="L773" s="71"/>
    </row>
    <row r="774" spans="1:12" s="59" customFormat="1" ht="14.25" outlineLevel="2">
      <c r="A774" s="60" t="s">
        <v>690</v>
      </c>
      <c r="B774" s="60" t="s">
        <v>691</v>
      </c>
      <c r="C774" s="60" t="s">
        <v>99</v>
      </c>
      <c r="D774" s="60" t="s">
        <v>100</v>
      </c>
      <c r="E774" s="60" t="s">
        <v>649</v>
      </c>
      <c r="F774" s="60" t="s">
        <v>650</v>
      </c>
      <c r="G774" s="60" t="s">
        <v>692</v>
      </c>
      <c r="H774" s="67">
        <v>74</v>
      </c>
      <c r="I774" s="68">
        <v>0.7669874827017349</v>
      </c>
      <c r="J774" s="69">
        <f t="shared" si="37"/>
        <v>96.48136595310908</v>
      </c>
      <c r="K774" s="70"/>
      <c r="L774" s="71"/>
    </row>
    <row r="775" spans="1:12" s="59" customFormat="1" ht="14.25" outlineLevel="2">
      <c r="A775" s="60" t="s">
        <v>690</v>
      </c>
      <c r="B775" s="60" t="s">
        <v>691</v>
      </c>
      <c r="C775" s="60" t="s">
        <v>99</v>
      </c>
      <c r="D775" s="60" t="s">
        <v>100</v>
      </c>
      <c r="E775" s="60" t="s">
        <v>99</v>
      </c>
      <c r="F775" s="60" t="s">
        <v>100</v>
      </c>
      <c r="G775" s="60" t="s">
        <v>692</v>
      </c>
      <c r="H775" s="67">
        <v>546</v>
      </c>
      <c r="I775" s="68">
        <v>0.9855589139476607</v>
      </c>
      <c r="J775" s="69">
        <f t="shared" si="37"/>
        <v>554.0003669724771</v>
      </c>
      <c r="K775" s="70"/>
      <c r="L775" s="71"/>
    </row>
    <row r="776" spans="1:12" s="59" customFormat="1" ht="14.25" outlineLevel="2">
      <c r="A776" s="60" t="s">
        <v>690</v>
      </c>
      <c r="B776" s="60" t="s">
        <v>691</v>
      </c>
      <c r="C776" s="60" t="s">
        <v>99</v>
      </c>
      <c r="D776" s="60" t="s">
        <v>100</v>
      </c>
      <c r="E776" s="60" t="s">
        <v>69</v>
      </c>
      <c r="F776" s="60" t="s">
        <v>70</v>
      </c>
      <c r="G776" s="60" t="s">
        <v>692</v>
      </c>
      <c r="H776" s="67">
        <v>0</v>
      </c>
      <c r="I776" s="68">
        <v>0.8139130434782609</v>
      </c>
      <c r="J776" s="69">
        <f t="shared" si="37"/>
        <v>0</v>
      </c>
      <c r="K776" s="70"/>
      <c r="L776" s="71"/>
    </row>
    <row r="777" spans="1:12" s="59" customFormat="1" ht="15" outlineLevel="1">
      <c r="A777" s="60"/>
      <c r="B777" s="60"/>
      <c r="C777" s="73" t="s">
        <v>839</v>
      </c>
      <c r="D777" s="60"/>
      <c r="E777" s="60"/>
      <c r="F777" s="60"/>
      <c r="G777" s="60"/>
      <c r="H777" s="67">
        <f>SUBTOTAL(9,H770:H776)</f>
        <v>1029</v>
      </c>
      <c r="I777" s="68"/>
      <c r="J777" s="69">
        <f>SUBTOTAL(9,J770:J776)</f>
        <v>1017.9551026927655</v>
      </c>
      <c r="K777" s="70"/>
      <c r="L777" s="71"/>
    </row>
    <row r="778" spans="1:12" s="59" customFormat="1" ht="14.25" outlineLevel="2">
      <c r="A778" s="60" t="s">
        <v>690</v>
      </c>
      <c r="B778" s="60" t="s">
        <v>691</v>
      </c>
      <c r="C778" s="60" t="s">
        <v>120</v>
      </c>
      <c r="D778" s="60" t="s">
        <v>121</v>
      </c>
      <c r="E778" s="60" t="s">
        <v>419</v>
      </c>
      <c r="F778" s="60" t="s">
        <v>420</v>
      </c>
      <c r="G778" s="60" t="s">
        <v>692</v>
      </c>
      <c r="H778" s="67">
        <v>13</v>
      </c>
      <c r="I778" s="68">
        <v>2.451702119005979</v>
      </c>
      <c r="J778" s="69">
        <f>IF(ISERROR(H778/I778),0,(H778/I778))</f>
        <v>5.302438619774386</v>
      </c>
      <c r="K778" s="70"/>
      <c r="L778" s="71"/>
    </row>
    <row r="779" spans="1:12" s="59" customFormat="1" ht="14.25" outlineLevel="2">
      <c r="A779" s="60" t="s">
        <v>690</v>
      </c>
      <c r="B779" s="60" t="s">
        <v>691</v>
      </c>
      <c r="C779" s="60" t="s">
        <v>120</v>
      </c>
      <c r="D779" s="60" t="s">
        <v>121</v>
      </c>
      <c r="E779" s="60" t="s">
        <v>409</v>
      </c>
      <c r="F779" s="60" t="s">
        <v>709</v>
      </c>
      <c r="G779" s="60" t="s">
        <v>692</v>
      </c>
      <c r="H779" s="67">
        <v>52</v>
      </c>
      <c r="I779" s="68">
        <v>1.261058388290172</v>
      </c>
      <c r="J779" s="69">
        <f>IF(ISERROR(H779/I779),0,(H779/I779))</f>
        <v>41.23520408163266</v>
      </c>
      <c r="K779" s="70"/>
      <c r="L779" s="71"/>
    </row>
    <row r="780" spans="1:12" s="59" customFormat="1" ht="15" outlineLevel="1">
      <c r="A780" s="60"/>
      <c r="B780" s="60"/>
      <c r="C780" s="73" t="s">
        <v>840</v>
      </c>
      <c r="D780" s="60"/>
      <c r="E780" s="60"/>
      <c r="F780" s="60"/>
      <c r="G780" s="60"/>
      <c r="H780" s="67">
        <f>SUBTOTAL(9,H778:H779)</f>
        <v>65</v>
      </c>
      <c r="I780" s="68"/>
      <c r="J780" s="69">
        <f>SUBTOTAL(9,J778:J779)</f>
        <v>46.537642701407044</v>
      </c>
      <c r="K780" s="70"/>
      <c r="L780" s="71"/>
    </row>
    <row r="781" spans="1:12" s="59" customFormat="1" ht="14.25" outlineLevel="2">
      <c r="A781" s="60" t="s">
        <v>690</v>
      </c>
      <c r="B781" s="60" t="s">
        <v>691</v>
      </c>
      <c r="C781" s="60" t="s">
        <v>89</v>
      </c>
      <c r="D781" s="60" t="s">
        <v>387</v>
      </c>
      <c r="E781" s="60" t="s">
        <v>475</v>
      </c>
      <c r="F781" s="60" t="s">
        <v>476</v>
      </c>
      <c r="G781" s="60" t="s">
        <v>692</v>
      </c>
      <c r="H781" s="67">
        <v>330</v>
      </c>
      <c r="I781" s="68">
        <v>1.880052972776692</v>
      </c>
      <c r="J781" s="69">
        <f>IF(ISERROR(H781/I781),0,(H781/I781))</f>
        <v>175.5269690686511</v>
      </c>
      <c r="K781" s="70"/>
      <c r="L781" s="71"/>
    </row>
    <row r="782" spans="1:12" s="59" customFormat="1" ht="15" outlineLevel="1">
      <c r="A782" s="60"/>
      <c r="B782" s="60"/>
      <c r="C782" s="73" t="s">
        <v>841</v>
      </c>
      <c r="D782" s="60"/>
      <c r="E782" s="60"/>
      <c r="F782" s="60"/>
      <c r="G782" s="60"/>
      <c r="H782" s="67">
        <f>SUBTOTAL(9,H781:H781)</f>
        <v>330</v>
      </c>
      <c r="I782" s="68"/>
      <c r="J782" s="69">
        <f>SUBTOTAL(9,J781:J781)</f>
        <v>175.5269690686511</v>
      </c>
      <c r="K782" s="70"/>
      <c r="L782" s="71"/>
    </row>
    <row r="783" spans="1:12" s="59" customFormat="1" ht="14.25" outlineLevel="2">
      <c r="A783" s="60" t="s">
        <v>690</v>
      </c>
      <c r="B783" s="60" t="s">
        <v>691</v>
      </c>
      <c r="C783" s="60" t="s">
        <v>122</v>
      </c>
      <c r="D783" s="60" t="s">
        <v>388</v>
      </c>
      <c r="E783" s="60" t="s">
        <v>405</v>
      </c>
      <c r="F783" s="60" t="s">
        <v>406</v>
      </c>
      <c r="G783" s="60" t="s">
        <v>692</v>
      </c>
      <c r="H783" s="67">
        <v>1</v>
      </c>
      <c r="I783" s="68">
        <v>2.0255063765941483</v>
      </c>
      <c r="J783" s="69">
        <f>IF(ISERROR(H783/I783),0,(H783/I783))</f>
        <v>0.49370370370370376</v>
      </c>
      <c r="K783" s="70"/>
      <c r="L783" s="71"/>
    </row>
    <row r="784" spans="1:12" s="59" customFormat="1" ht="14.25" outlineLevel="2">
      <c r="A784" s="60" t="s">
        <v>690</v>
      </c>
      <c r="B784" s="60" t="s">
        <v>691</v>
      </c>
      <c r="C784" s="60" t="s">
        <v>122</v>
      </c>
      <c r="D784" s="60" t="s">
        <v>388</v>
      </c>
      <c r="E784" s="60" t="s">
        <v>407</v>
      </c>
      <c r="F784" s="60" t="s">
        <v>408</v>
      </c>
      <c r="G784" s="60" t="s">
        <v>692</v>
      </c>
      <c r="H784" s="67">
        <v>0</v>
      </c>
      <c r="I784" s="68">
        <v>0</v>
      </c>
      <c r="J784" s="69">
        <f>IF(ISERROR(H784/I784),0,(H784/I784))</f>
        <v>0</v>
      </c>
      <c r="K784" s="70"/>
      <c r="L784" s="71"/>
    </row>
    <row r="785" spans="1:12" s="59" customFormat="1" ht="14.25" outlineLevel="2">
      <c r="A785" s="60" t="s">
        <v>690</v>
      </c>
      <c r="B785" s="60" t="s">
        <v>691</v>
      </c>
      <c r="C785" s="60" t="s">
        <v>122</v>
      </c>
      <c r="D785" s="60" t="s">
        <v>388</v>
      </c>
      <c r="E785" s="60" t="s">
        <v>409</v>
      </c>
      <c r="F785" s="60" t="s">
        <v>709</v>
      </c>
      <c r="G785" s="60" t="s">
        <v>692</v>
      </c>
      <c r="H785" s="67">
        <v>0</v>
      </c>
      <c r="I785" s="68">
        <v>1.261058388290172</v>
      </c>
      <c r="J785" s="69">
        <f>IF(ISERROR(H785/I785),0,(H785/I785))</f>
        <v>0</v>
      </c>
      <c r="K785" s="70"/>
      <c r="L785" s="71"/>
    </row>
    <row r="786" spans="1:12" s="59" customFormat="1" ht="15" outlineLevel="1">
      <c r="A786" s="60"/>
      <c r="B786" s="60"/>
      <c r="C786" s="73" t="s">
        <v>842</v>
      </c>
      <c r="D786" s="60"/>
      <c r="E786" s="60"/>
      <c r="F786" s="60"/>
      <c r="G786" s="60"/>
      <c r="H786" s="67">
        <f>SUBTOTAL(9,H783:H785)</f>
        <v>1</v>
      </c>
      <c r="I786" s="68"/>
      <c r="J786" s="69">
        <f>SUBTOTAL(9,J783:J785)</f>
        <v>0.49370370370370376</v>
      </c>
      <c r="K786" s="70"/>
      <c r="L786" s="71"/>
    </row>
    <row r="787" spans="1:12" s="59" customFormat="1" ht="14.25" outlineLevel="2">
      <c r="A787" s="60" t="s">
        <v>690</v>
      </c>
      <c r="B787" s="60" t="s">
        <v>691</v>
      </c>
      <c r="C787" s="60" t="s">
        <v>311</v>
      </c>
      <c r="D787" s="60" t="s">
        <v>389</v>
      </c>
      <c r="E787" s="60" t="s">
        <v>509</v>
      </c>
      <c r="F787" s="60" t="s">
        <v>510</v>
      </c>
      <c r="G787" s="60" t="s">
        <v>692</v>
      </c>
      <c r="H787" s="67">
        <v>6</v>
      </c>
      <c r="I787" s="68">
        <v>1.2648876556334347</v>
      </c>
      <c r="J787" s="69">
        <f>IF(ISERROR(H787/I787),0,(H787/I787))</f>
        <v>4.743504273504274</v>
      </c>
      <c r="K787" s="70"/>
      <c r="L787" s="71"/>
    </row>
    <row r="788" spans="1:12" s="59" customFormat="1" ht="14.25" outlineLevel="2">
      <c r="A788" s="60" t="s">
        <v>690</v>
      </c>
      <c r="B788" s="60" t="s">
        <v>691</v>
      </c>
      <c r="C788" s="60" t="s">
        <v>311</v>
      </c>
      <c r="D788" s="60" t="s">
        <v>389</v>
      </c>
      <c r="E788" s="60" t="s">
        <v>621</v>
      </c>
      <c r="F788" s="60" t="s">
        <v>622</v>
      </c>
      <c r="G788" s="60" t="s">
        <v>692</v>
      </c>
      <c r="H788" s="67">
        <v>42</v>
      </c>
      <c r="I788" s="68">
        <v>1.0130599089507426</v>
      </c>
      <c r="J788" s="69">
        <f>IF(ISERROR(H788/I788),0,(H788/I788))</f>
        <v>41.45855504587157</v>
      </c>
      <c r="K788" s="70"/>
      <c r="L788" s="71"/>
    </row>
    <row r="789" spans="1:12" s="59" customFormat="1" ht="14.25" outlineLevel="2">
      <c r="A789" s="60" t="s">
        <v>690</v>
      </c>
      <c r="B789" s="60" t="s">
        <v>691</v>
      </c>
      <c r="C789" s="60" t="s">
        <v>311</v>
      </c>
      <c r="D789" s="60" t="s">
        <v>389</v>
      </c>
      <c r="E789" s="60" t="s">
        <v>297</v>
      </c>
      <c r="F789" s="60" t="s">
        <v>298</v>
      </c>
      <c r="G789" s="60" t="s">
        <v>692</v>
      </c>
      <c r="H789" s="67">
        <v>0</v>
      </c>
      <c r="I789" s="68">
        <v>1.5123456790123457</v>
      </c>
      <c r="J789" s="69">
        <f>IF(ISERROR(H789/I789),0,(H789/I789))</f>
        <v>0</v>
      </c>
      <c r="K789" s="70"/>
      <c r="L789" s="71"/>
    </row>
    <row r="790" spans="1:12" s="59" customFormat="1" ht="15" outlineLevel="1">
      <c r="A790" s="60"/>
      <c r="B790" s="60"/>
      <c r="C790" s="73" t="s">
        <v>843</v>
      </c>
      <c r="D790" s="60"/>
      <c r="E790" s="60"/>
      <c r="F790" s="60"/>
      <c r="G790" s="60"/>
      <c r="H790" s="67">
        <f>SUBTOTAL(9,H787:H789)</f>
        <v>48</v>
      </c>
      <c r="I790" s="68"/>
      <c r="J790" s="69">
        <f>SUBTOTAL(9,J787:J789)</f>
        <v>46.20205931937584</v>
      </c>
      <c r="K790" s="70"/>
      <c r="L790" s="71"/>
    </row>
    <row r="791" spans="1:12" s="59" customFormat="1" ht="14.25" outlineLevel="2">
      <c r="A791" s="60" t="s">
        <v>690</v>
      </c>
      <c r="B791" s="60" t="s">
        <v>691</v>
      </c>
      <c r="C791" s="60" t="s">
        <v>355</v>
      </c>
      <c r="D791" s="60" t="s">
        <v>390</v>
      </c>
      <c r="E791" s="60" t="s">
        <v>659</v>
      </c>
      <c r="F791" s="60" t="s">
        <v>660</v>
      </c>
      <c r="G791" s="60" t="s">
        <v>692</v>
      </c>
      <c r="H791" s="67">
        <v>224</v>
      </c>
      <c r="I791" s="68">
        <v>1.249101125876569</v>
      </c>
      <c r="J791" s="69">
        <f>IF(ISERROR(H791/I791),0,(H791/I791))</f>
        <v>179.32895532601958</v>
      </c>
      <c r="K791" s="70"/>
      <c r="L791" s="71"/>
    </row>
    <row r="792" spans="1:12" s="59" customFormat="1" ht="14.25" outlineLevel="2">
      <c r="A792" s="60" t="s">
        <v>690</v>
      </c>
      <c r="B792" s="60" t="s">
        <v>691</v>
      </c>
      <c r="C792" s="60" t="s">
        <v>355</v>
      </c>
      <c r="D792" s="60" t="s">
        <v>390</v>
      </c>
      <c r="E792" s="60" t="s">
        <v>599</v>
      </c>
      <c r="F792" s="60" t="s">
        <v>600</v>
      </c>
      <c r="G792" s="60" t="s">
        <v>692</v>
      </c>
      <c r="H792" s="67">
        <v>1</v>
      </c>
      <c r="I792" s="68">
        <v>1.7645455269857115</v>
      </c>
      <c r="J792" s="69">
        <f>IF(ISERROR(H792/I792),0,(H792/I792))</f>
        <v>0.5667181632362028</v>
      </c>
      <c r="K792" s="70"/>
      <c r="L792" s="71"/>
    </row>
    <row r="793" spans="1:12" s="59" customFormat="1" ht="14.25" outlineLevel="2">
      <c r="A793" s="60" t="s">
        <v>690</v>
      </c>
      <c r="B793" s="60" t="s">
        <v>691</v>
      </c>
      <c r="C793" s="60" t="s">
        <v>355</v>
      </c>
      <c r="D793" s="60" t="s">
        <v>390</v>
      </c>
      <c r="E793" s="60" t="s">
        <v>649</v>
      </c>
      <c r="F793" s="60" t="s">
        <v>650</v>
      </c>
      <c r="G793" s="60" t="s">
        <v>692</v>
      </c>
      <c r="H793" s="67">
        <v>1</v>
      </c>
      <c r="I793" s="68">
        <v>0.7669874827017349</v>
      </c>
      <c r="J793" s="69">
        <f>IF(ISERROR(H793/I793),0,(H793/I793))</f>
        <v>1.303802242609582</v>
      </c>
      <c r="K793" s="70"/>
      <c r="L793" s="71"/>
    </row>
    <row r="794" spans="1:12" s="59" customFormat="1" ht="15" outlineLevel="1">
      <c r="A794" s="60"/>
      <c r="B794" s="60"/>
      <c r="C794" s="73" t="s">
        <v>844</v>
      </c>
      <c r="D794" s="60"/>
      <c r="E794" s="60"/>
      <c r="F794" s="60"/>
      <c r="G794" s="60"/>
      <c r="H794" s="67">
        <f>SUBTOTAL(9,H791:H793)</f>
        <v>226</v>
      </c>
      <c r="I794" s="68"/>
      <c r="J794" s="69">
        <f>SUBTOTAL(9,J791:J793)</f>
        <v>181.19947573186536</v>
      </c>
      <c r="K794" s="70"/>
      <c r="L794" s="71"/>
    </row>
    <row r="795" spans="1:12" s="59" customFormat="1" ht="14.25" outlineLevel="2">
      <c r="A795" s="60" t="s">
        <v>690</v>
      </c>
      <c r="B795" s="60" t="s">
        <v>691</v>
      </c>
      <c r="C795" s="60" t="s">
        <v>224</v>
      </c>
      <c r="D795" s="60" t="s">
        <v>391</v>
      </c>
      <c r="E795" s="60" t="s">
        <v>551</v>
      </c>
      <c r="F795" s="60" t="s">
        <v>552</v>
      </c>
      <c r="G795" s="60" t="s">
        <v>692</v>
      </c>
      <c r="H795" s="67">
        <v>3</v>
      </c>
      <c r="I795" s="68">
        <v>1.0793839414697795</v>
      </c>
      <c r="J795" s="69">
        <f>IF(ISERROR(H795/I795),0,(H795/I795))</f>
        <v>2.7793631948192123</v>
      </c>
      <c r="K795" s="70"/>
      <c r="L795" s="71"/>
    </row>
    <row r="796" spans="1:12" s="59" customFormat="1" ht="14.25" outlineLevel="2">
      <c r="A796" s="60" t="s">
        <v>690</v>
      </c>
      <c r="B796" s="60" t="s">
        <v>691</v>
      </c>
      <c r="C796" s="60" t="s">
        <v>224</v>
      </c>
      <c r="D796" s="60" t="s">
        <v>391</v>
      </c>
      <c r="E796" s="60" t="s">
        <v>557</v>
      </c>
      <c r="F796" s="60" t="s">
        <v>558</v>
      </c>
      <c r="G796" s="60" t="s">
        <v>692</v>
      </c>
      <c r="H796" s="67">
        <v>28</v>
      </c>
      <c r="I796" s="68">
        <v>0.4852097665794445</v>
      </c>
      <c r="J796" s="69">
        <f>IF(ISERROR(H796/I796),0,(H796/I796))</f>
        <v>57.706999999999994</v>
      </c>
      <c r="K796" s="70"/>
      <c r="L796" s="71"/>
    </row>
    <row r="797" spans="1:12" s="59" customFormat="1" ht="14.25" outlineLevel="2">
      <c r="A797" s="60" t="s">
        <v>690</v>
      </c>
      <c r="B797" s="60" t="s">
        <v>691</v>
      </c>
      <c r="C797" s="60" t="s">
        <v>224</v>
      </c>
      <c r="D797" s="60" t="s">
        <v>391</v>
      </c>
      <c r="E797" s="60" t="s">
        <v>535</v>
      </c>
      <c r="F797" s="60" t="s">
        <v>536</v>
      </c>
      <c r="G797" s="60" t="s">
        <v>692</v>
      </c>
      <c r="H797" s="67">
        <v>1</v>
      </c>
      <c r="I797" s="68">
        <v>0.8065359281884308</v>
      </c>
      <c r="J797" s="69">
        <f>IF(ISERROR(H797/I797),0,(H797/I797))</f>
        <v>1.2398703703703702</v>
      </c>
      <c r="K797" s="70"/>
      <c r="L797" s="71"/>
    </row>
    <row r="798" spans="1:12" s="59" customFormat="1" ht="14.25" outlineLevel="2">
      <c r="A798" s="60" t="s">
        <v>690</v>
      </c>
      <c r="B798" s="60" t="s">
        <v>691</v>
      </c>
      <c r="C798" s="60" t="s">
        <v>224</v>
      </c>
      <c r="D798" s="60" t="s">
        <v>391</v>
      </c>
      <c r="E798" s="60" t="s">
        <v>471</v>
      </c>
      <c r="F798" s="60" t="s">
        <v>472</v>
      </c>
      <c r="G798" s="60" t="s">
        <v>692</v>
      </c>
      <c r="H798" s="67">
        <v>2</v>
      </c>
      <c r="I798" s="68">
        <v>0.9122645841131434</v>
      </c>
      <c r="J798" s="69">
        <f>IF(ISERROR(H798/I798),0,(H798/I798))</f>
        <v>2.1923464254005838</v>
      </c>
      <c r="K798" s="70"/>
      <c r="L798" s="71"/>
    </row>
    <row r="799" spans="1:12" s="59" customFormat="1" ht="14.25" outlineLevel="2">
      <c r="A799" s="60" t="s">
        <v>690</v>
      </c>
      <c r="B799" s="60" t="s">
        <v>691</v>
      </c>
      <c r="C799" s="60" t="s">
        <v>224</v>
      </c>
      <c r="D799" s="60" t="s">
        <v>391</v>
      </c>
      <c r="E799" s="60" t="s">
        <v>224</v>
      </c>
      <c r="F799" s="60" t="s">
        <v>391</v>
      </c>
      <c r="G799" s="60" t="s">
        <v>692</v>
      </c>
      <c r="H799" s="67">
        <v>19</v>
      </c>
      <c r="I799" s="68">
        <v>0.06330416306274023</v>
      </c>
      <c r="J799" s="69">
        <f>IF(ISERROR(H799/I799),0,(H799/I799))</f>
        <v>300.1382386363636</v>
      </c>
      <c r="K799" s="70"/>
      <c r="L799" s="71"/>
    </row>
    <row r="800" spans="1:12" s="59" customFormat="1" ht="15" outlineLevel="1">
      <c r="A800" s="60"/>
      <c r="B800" s="60"/>
      <c r="C800" s="73" t="s">
        <v>845</v>
      </c>
      <c r="D800" s="60"/>
      <c r="E800" s="60"/>
      <c r="F800" s="60"/>
      <c r="G800" s="60"/>
      <c r="H800" s="67">
        <f>SUBTOTAL(9,H795:H799)</f>
        <v>53</v>
      </c>
      <c r="I800" s="68"/>
      <c r="J800" s="69">
        <f>SUBTOTAL(9,J795:J799)</f>
        <v>364.05681862695377</v>
      </c>
      <c r="K800" s="70"/>
      <c r="L800" s="71"/>
    </row>
    <row r="801" spans="1:12" s="59" customFormat="1" ht="14.25" outlineLevel="2">
      <c r="A801" s="60" t="s">
        <v>690</v>
      </c>
      <c r="B801" s="60" t="s">
        <v>691</v>
      </c>
      <c r="C801" s="60" t="s">
        <v>372</v>
      </c>
      <c r="D801" s="60" t="s">
        <v>373</v>
      </c>
      <c r="E801" s="60" t="s">
        <v>469</v>
      </c>
      <c r="F801" s="60" t="s">
        <v>470</v>
      </c>
      <c r="G801" s="60" t="s">
        <v>692</v>
      </c>
      <c r="H801" s="67">
        <v>0</v>
      </c>
      <c r="I801" s="68">
        <v>1.1619080983242833</v>
      </c>
      <c r="J801" s="69">
        <f>IF(ISERROR(H801/I801),0,(H801/I801))</f>
        <v>0</v>
      </c>
      <c r="K801" s="70"/>
      <c r="L801" s="71"/>
    </row>
    <row r="802" spans="1:12" s="59" customFormat="1" ht="14.25" outlineLevel="2">
      <c r="A802" s="60" t="s">
        <v>690</v>
      </c>
      <c r="B802" s="60" t="s">
        <v>691</v>
      </c>
      <c r="C802" s="60" t="s">
        <v>372</v>
      </c>
      <c r="D802" s="60" t="s">
        <v>373</v>
      </c>
      <c r="E802" s="60" t="s">
        <v>483</v>
      </c>
      <c r="F802" s="60" t="s">
        <v>484</v>
      </c>
      <c r="G802" s="60" t="s">
        <v>692</v>
      </c>
      <c r="H802" s="67">
        <v>33</v>
      </c>
      <c r="I802" s="68">
        <v>0.336311203896495</v>
      </c>
      <c r="J802" s="69">
        <f>IF(ISERROR(H802/I802),0,(H802/I802))</f>
        <v>98.12340361445783</v>
      </c>
      <c r="K802" s="70"/>
      <c r="L802" s="71"/>
    </row>
    <row r="803" spans="1:12" s="59" customFormat="1" ht="15" outlineLevel="1">
      <c r="A803" s="74"/>
      <c r="B803" s="74"/>
      <c r="C803" s="75" t="s">
        <v>846</v>
      </c>
      <c r="D803" s="74"/>
      <c r="E803" s="74"/>
      <c r="F803" s="74"/>
      <c r="G803" s="74"/>
      <c r="H803" s="76">
        <f>SUBTOTAL(9,H801:H802)</f>
        <v>33</v>
      </c>
      <c r="I803" s="62"/>
      <c r="J803" s="63">
        <f>SUBTOTAL(9,J801:J802)</f>
        <v>98.12340361445783</v>
      </c>
      <c r="K803" s="70"/>
      <c r="L803" s="71"/>
    </row>
    <row r="804" spans="1:12" s="59" customFormat="1" ht="15">
      <c r="A804" s="74"/>
      <c r="B804" s="74"/>
      <c r="C804" s="75" t="s">
        <v>847</v>
      </c>
      <c r="D804" s="74"/>
      <c r="E804" s="74"/>
      <c r="F804" s="74"/>
      <c r="G804" s="74"/>
      <c r="H804" s="76">
        <f>SUBTOTAL(9,H6:H802)</f>
        <v>30815.06216</v>
      </c>
      <c r="I804" s="62"/>
      <c r="J804" s="63">
        <f>SUBTOTAL(9,J6:J802)</f>
        <v>32636.0122987198</v>
      </c>
      <c r="K804" s="70"/>
      <c r="L804" s="7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393</v>
      </c>
    </row>
    <row r="2" spans="1:4" ht="12.75">
      <c r="A2" s="4" t="s">
        <v>394</v>
      </c>
      <c r="D2" t="s">
        <v>375</v>
      </c>
    </row>
    <row r="3" spans="1:5" ht="12.75">
      <c r="A3" s="4"/>
      <c r="E3" t="s">
        <v>375</v>
      </c>
    </row>
    <row r="4" s="12" customFormat="1" ht="12.75">
      <c r="A4" s="7" t="s">
        <v>395</v>
      </c>
    </row>
    <row r="5" s="12" customFormat="1" ht="12.75">
      <c r="A5" s="7" t="s">
        <v>396</v>
      </c>
    </row>
    <row r="6" spans="1:4" s="12" customFormat="1" ht="12.75">
      <c r="A6" s="7" t="s">
        <v>397</v>
      </c>
      <c r="D6" s="12" t="s">
        <v>375</v>
      </c>
    </row>
    <row r="7" s="12" customFormat="1" ht="12.75">
      <c r="A7" s="7"/>
    </row>
    <row r="8" spans="1:6" s="12" customFormat="1" ht="12.75">
      <c r="A8" s="25" t="s">
        <v>398</v>
      </c>
      <c r="D8" s="36"/>
      <c r="E8" s="36"/>
      <c r="F8" s="37"/>
    </row>
    <row r="10" spans="1:6" ht="51.75" customHeight="1">
      <c r="A10" s="14" t="s">
        <v>0</v>
      </c>
      <c r="B10" s="14" t="s">
        <v>1</v>
      </c>
      <c r="C10" s="14" t="s">
        <v>399</v>
      </c>
      <c r="D10" s="26" t="s">
        <v>404</v>
      </c>
      <c r="E10" s="27" t="s">
        <v>400</v>
      </c>
      <c r="F10" s="27" t="s">
        <v>401</v>
      </c>
    </row>
    <row r="11" spans="1:6" ht="12.75">
      <c r="A11" s="22" t="s">
        <v>60</v>
      </c>
      <c r="B11" s="22" t="s">
        <v>453</v>
      </c>
      <c r="C11" s="22" t="s">
        <v>454</v>
      </c>
      <c r="D11" s="38">
        <v>204.06650943396227</v>
      </c>
      <c r="E11" s="38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467</v>
      </c>
      <c r="C12" s="22" t="s">
        <v>468</v>
      </c>
      <c r="D12" s="38">
        <v>122.33490566037736</v>
      </c>
      <c r="E12" s="38">
        <v>123</v>
      </c>
      <c r="F12" s="28">
        <f t="shared" si="0"/>
        <v>1.0054366685945633</v>
      </c>
    </row>
    <row r="13" spans="1:6" ht="12.75" customHeight="1">
      <c r="A13" s="22" t="s">
        <v>83</v>
      </c>
      <c r="B13" s="22" t="s">
        <v>415</v>
      </c>
      <c r="C13" s="22" t="s">
        <v>416</v>
      </c>
      <c r="D13" s="38">
        <v>182.42264150943396</v>
      </c>
      <c r="E13" s="38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129</v>
      </c>
      <c r="C14" s="22" t="s">
        <v>130</v>
      </c>
      <c r="D14" s="38">
        <v>146.00943396226415</v>
      </c>
      <c r="E14" s="38">
        <v>122</v>
      </c>
      <c r="F14" s="28">
        <f t="shared" si="0"/>
        <v>0.835562447502746</v>
      </c>
    </row>
    <row r="15" spans="1:6" ht="12.75">
      <c r="A15" s="22" t="s">
        <v>80</v>
      </c>
      <c r="B15" s="22" t="s">
        <v>597</v>
      </c>
      <c r="C15" s="22" t="s">
        <v>598</v>
      </c>
      <c r="D15" s="38">
        <v>48.454528301886796</v>
      </c>
      <c r="E15" s="38">
        <v>143</v>
      </c>
      <c r="F15" s="28">
        <f t="shared" si="0"/>
        <v>2.951220556911946</v>
      </c>
    </row>
    <row r="16" spans="1:6" ht="12.75">
      <c r="A16" s="22" t="s">
        <v>80</v>
      </c>
      <c r="B16" s="22" t="s">
        <v>611</v>
      </c>
      <c r="C16" s="22" t="s">
        <v>612</v>
      </c>
      <c r="D16" s="38">
        <v>115.85</v>
      </c>
      <c r="E16" s="38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489</v>
      </c>
      <c r="C17" s="22" t="s">
        <v>490</v>
      </c>
      <c r="D17" s="38">
        <v>105.67358490566038</v>
      </c>
      <c r="E17" s="38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174</v>
      </c>
      <c r="C18" s="22" t="s">
        <v>175</v>
      </c>
      <c r="D18" s="38">
        <v>77.0765625</v>
      </c>
      <c r="E18" s="38">
        <v>119</v>
      </c>
      <c r="F18" s="28">
        <f t="shared" si="0"/>
        <v>1.5439193983255284</v>
      </c>
    </row>
    <row r="19" spans="1:6" ht="12.75">
      <c r="A19" s="39" t="s">
        <v>79</v>
      </c>
      <c r="B19" s="40" t="s">
        <v>665</v>
      </c>
      <c r="C19" s="41" t="s">
        <v>667</v>
      </c>
      <c r="D19" s="38">
        <v>28.155849056603778</v>
      </c>
      <c r="E19" s="38" t="s">
        <v>669</v>
      </c>
      <c r="F19" s="28">
        <f t="shared" si="0"/>
        <v>0</v>
      </c>
    </row>
    <row r="20" spans="1:6" ht="12.75">
      <c r="A20" s="22" t="s">
        <v>86</v>
      </c>
      <c r="B20" s="22" t="s">
        <v>631</v>
      </c>
      <c r="C20" s="22" t="s">
        <v>632</v>
      </c>
      <c r="D20" s="38">
        <v>44.218867924528304</v>
      </c>
      <c r="E20" s="38">
        <v>42</v>
      </c>
      <c r="F20" s="28">
        <f t="shared" si="0"/>
        <v>0.9498207885304659</v>
      </c>
    </row>
    <row r="21" spans="1:6" ht="12.75">
      <c r="A21" s="22" t="s">
        <v>79</v>
      </c>
      <c r="B21" s="22" t="s">
        <v>569</v>
      </c>
      <c r="C21" s="22" t="s">
        <v>570</v>
      </c>
      <c r="D21" s="38">
        <v>132.195</v>
      </c>
      <c r="E21" s="38">
        <v>105</v>
      </c>
      <c r="F21" s="28">
        <f t="shared" si="0"/>
        <v>0.7942811755361396</v>
      </c>
    </row>
    <row r="22" spans="1:6" ht="12.75">
      <c r="A22" s="22" t="s">
        <v>86</v>
      </c>
      <c r="B22" s="22" t="s">
        <v>338</v>
      </c>
      <c r="C22" s="22" t="s">
        <v>339</v>
      </c>
      <c r="D22" s="38">
        <v>521.4973584905661</v>
      </c>
      <c r="E22" s="38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447</v>
      </c>
      <c r="C23" s="22" t="s">
        <v>448</v>
      </c>
      <c r="D23" s="38">
        <v>0</v>
      </c>
      <c r="E23" s="38">
        <v>105</v>
      </c>
      <c r="F23" s="28">
        <f t="shared" si="0"/>
        <v>0</v>
      </c>
    </row>
    <row r="24" spans="1:6" ht="12.75" customHeight="1">
      <c r="A24" s="22" t="s">
        <v>90</v>
      </c>
      <c r="B24" s="22" t="s">
        <v>352</v>
      </c>
      <c r="C24" s="22" t="s">
        <v>386</v>
      </c>
      <c r="D24" s="38">
        <v>485.95188679245285</v>
      </c>
      <c r="E24" s="38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493</v>
      </c>
      <c r="C25" s="22" t="s">
        <v>494</v>
      </c>
      <c r="D25" s="38">
        <v>200.1933962264151</v>
      </c>
      <c r="E25" s="38">
        <v>194</v>
      </c>
      <c r="F25" s="28">
        <f t="shared" si="0"/>
        <v>0.9690629344266157</v>
      </c>
    </row>
    <row r="26" spans="1:6" ht="12.75">
      <c r="A26" s="22" t="s">
        <v>83</v>
      </c>
      <c r="B26" s="22" t="s">
        <v>599</v>
      </c>
      <c r="C26" s="22" t="s">
        <v>600</v>
      </c>
      <c r="D26" s="38">
        <v>226.16603773584905</v>
      </c>
      <c r="E26" s="38">
        <v>274</v>
      </c>
      <c r="F26" s="28">
        <f t="shared" si="0"/>
        <v>1.2114993159141723</v>
      </c>
    </row>
    <row r="27" spans="1:6" ht="12.75">
      <c r="A27" s="22" t="s">
        <v>80</v>
      </c>
      <c r="B27" s="22" t="s">
        <v>609</v>
      </c>
      <c r="C27" s="22" t="s">
        <v>610</v>
      </c>
      <c r="D27" s="38">
        <v>287.4178125</v>
      </c>
      <c r="E27" s="38">
        <v>167</v>
      </c>
      <c r="F27" s="28">
        <f t="shared" si="0"/>
        <v>0.5810356656305008</v>
      </c>
    </row>
    <row r="28" spans="1:6" ht="12.75">
      <c r="A28" s="22" t="s">
        <v>86</v>
      </c>
      <c r="B28" s="22" t="s">
        <v>547</v>
      </c>
      <c r="C28" s="22" t="s">
        <v>548</v>
      </c>
      <c r="D28" s="38">
        <v>378.4556603773585</v>
      </c>
      <c r="E28" s="38">
        <v>346</v>
      </c>
      <c r="F28" s="28">
        <f t="shared" si="0"/>
        <v>0.914241841844836</v>
      </c>
    </row>
    <row r="29" spans="1:6" ht="12.75" customHeight="1">
      <c r="A29" s="22" t="s">
        <v>68</v>
      </c>
      <c r="B29" s="22" t="s">
        <v>521</v>
      </c>
      <c r="C29" s="22" t="s">
        <v>522</v>
      </c>
      <c r="D29" s="38">
        <v>166.35566037735848</v>
      </c>
      <c r="E29" s="38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141</v>
      </c>
      <c r="C30" s="22" t="s">
        <v>142</v>
      </c>
      <c r="D30" s="38">
        <v>134.1</v>
      </c>
      <c r="E30" s="38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495</v>
      </c>
      <c r="C31" s="22" t="s">
        <v>496</v>
      </c>
      <c r="D31" s="38">
        <v>265.53</v>
      </c>
      <c r="E31" s="38">
        <v>252</v>
      </c>
      <c r="F31" s="28">
        <f t="shared" si="0"/>
        <v>0.9490453056151846</v>
      </c>
    </row>
    <row r="32" spans="1:6" ht="12.75">
      <c r="A32" s="22" t="s">
        <v>79</v>
      </c>
      <c r="B32" s="22" t="s">
        <v>413</v>
      </c>
      <c r="C32" s="22" t="s">
        <v>414</v>
      </c>
      <c r="D32" s="38">
        <v>150.5109375</v>
      </c>
      <c r="E32" s="38">
        <v>144</v>
      </c>
      <c r="F32" s="28">
        <f t="shared" si="0"/>
        <v>0.9567411006259926</v>
      </c>
    </row>
    <row r="33" spans="1:6" ht="12.75">
      <c r="A33" s="22" t="s">
        <v>79</v>
      </c>
      <c r="B33" s="22" t="s">
        <v>237</v>
      </c>
      <c r="C33" s="22" t="s">
        <v>238</v>
      </c>
      <c r="D33" s="38">
        <v>69.18113207547171</v>
      </c>
      <c r="E33" s="38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431</v>
      </c>
      <c r="C34" s="22" t="s">
        <v>432</v>
      </c>
      <c r="D34" s="38">
        <v>75.55902439024389</v>
      </c>
      <c r="E34" s="38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517</v>
      </c>
      <c r="C35" s="22" t="s">
        <v>518</v>
      </c>
      <c r="D35" s="38">
        <v>420.97075471698116</v>
      </c>
      <c r="E35" s="38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421</v>
      </c>
      <c r="C36" s="22" t="s">
        <v>422</v>
      </c>
      <c r="D36" s="38">
        <v>33.62714150943396</v>
      </c>
      <c r="E36" s="38">
        <v>25</v>
      </c>
      <c r="F36" s="28">
        <f t="shared" si="0"/>
        <v>0.7434470751249062</v>
      </c>
    </row>
    <row r="37" spans="1:6" ht="12.75">
      <c r="A37" s="22" t="s">
        <v>79</v>
      </c>
      <c r="B37" s="22" t="s">
        <v>589</v>
      </c>
      <c r="C37" s="22" t="s">
        <v>590</v>
      </c>
      <c r="D37" s="38">
        <v>214.54669811320755</v>
      </c>
      <c r="E37" s="38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441</v>
      </c>
      <c r="C38" s="22" t="s">
        <v>442</v>
      </c>
      <c r="D38" s="38">
        <v>246.99566037735852</v>
      </c>
      <c r="E38" s="38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411</v>
      </c>
      <c r="C39" s="22" t="s">
        <v>412</v>
      </c>
      <c r="D39" s="38">
        <v>307.1860465116279</v>
      </c>
      <c r="E39" s="38">
        <v>243</v>
      </c>
      <c r="F39" s="28">
        <f t="shared" si="0"/>
        <v>0.791051555757438</v>
      </c>
    </row>
    <row r="40" spans="1:6" ht="12.75">
      <c r="A40" s="22" t="s">
        <v>68</v>
      </c>
      <c r="B40" s="22" t="s">
        <v>204</v>
      </c>
      <c r="C40" s="22" t="s">
        <v>205</v>
      </c>
      <c r="D40" s="38">
        <v>29.05</v>
      </c>
      <c r="E40" s="38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519</v>
      </c>
      <c r="C41" s="22" t="s">
        <v>520</v>
      </c>
      <c r="D41" s="38">
        <v>203.62075471698117</v>
      </c>
      <c r="E41" s="38">
        <v>269</v>
      </c>
      <c r="F41" s="28">
        <f t="shared" si="0"/>
        <v>1.3210834051464522</v>
      </c>
    </row>
    <row r="42" spans="1:6" ht="12.75">
      <c r="A42" s="22" t="s">
        <v>90</v>
      </c>
      <c r="B42" s="22" t="s">
        <v>99</v>
      </c>
      <c r="C42" s="22" t="s">
        <v>100</v>
      </c>
      <c r="D42" s="38">
        <v>593.745283018868</v>
      </c>
      <c r="E42" s="38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485</v>
      </c>
      <c r="C43" s="22" t="s">
        <v>486</v>
      </c>
      <c r="D43" s="38">
        <v>412.8990697674418</v>
      </c>
      <c r="E43" s="38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90</v>
      </c>
      <c r="B44" s="22" t="s">
        <v>655</v>
      </c>
      <c r="C44" s="22" t="s">
        <v>656</v>
      </c>
      <c r="D44" s="38">
        <v>206.67169811320755</v>
      </c>
      <c r="E44" s="38">
        <v>189</v>
      </c>
      <c r="F44" s="28">
        <f t="shared" si="1"/>
        <v>0.9144938650306749</v>
      </c>
    </row>
    <row r="45" spans="1:6" ht="12.75">
      <c r="A45" s="22" t="s">
        <v>68</v>
      </c>
      <c r="B45" s="22" t="s">
        <v>212</v>
      </c>
      <c r="C45" s="22" t="s">
        <v>213</v>
      </c>
      <c r="D45" s="38">
        <v>260.67735849056606</v>
      </c>
      <c r="E45" s="38">
        <v>208</v>
      </c>
      <c r="F45" s="28">
        <f t="shared" si="1"/>
        <v>0.7979212356777335</v>
      </c>
    </row>
    <row r="46" spans="1:6" ht="12.75">
      <c r="A46" s="22" t="s">
        <v>80</v>
      </c>
      <c r="B46" s="22" t="s">
        <v>277</v>
      </c>
      <c r="C46" s="22" t="s">
        <v>278</v>
      </c>
      <c r="D46" s="38">
        <v>153.15348837209302</v>
      </c>
      <c r="E46" s="38">
        <v>130</v>
      </c>
      <c r="F46" s="28">
        <f t="shared" si="1"/>
        <v>0.8488216715257532</v>
      </c>
    </row>
    <row r="47" spans="1:6" ht="12.75">
      <c r="A47" s="22" t="s">
        <v>79</v>
      </c>
      <c r="B47" s="22" t="s">
        <v>571</v>
      </c>
      <c r="C47" s="22" t="s">
        <v>572</v>
      </c>
      <c r="D47" s="38">
        <v>0</v>
      </c>
      <c r="E47" s="38">
        <v>49</v>
      </c>
      <c r="F47" s="28">
        <f t="shared" si="1"/>
        <v>0</v>
      </c>
    </row>
    <row r="48" spans="1:6" ht="12.75">
      <c r="A48" s="22" t="s">
        <v>60</v>
      </c>
      <c r="B48" s="22" t="s">
        <v>435</v>
      </c>
      <c r="C48" s="22" t="s">
        <v>436</v>
      </c>
      <c r="D48" s="38">
        <v>92.32674418604651</v>
      </c>
      <c r="E48" s="38">
        <v>94</v>
      </c>
      <c r="F48" s="28">
        <f t="shared" si="1"/>
        <v>1.0181231974408382</v>
      </c>
    </row>
    <row r="49" spans="1:6" ht="12.75">
      <c r="A49" s="22" t="s">
        <v>83</v>
      </c>
      <c r="B49" s="22" t="s">
        <v>635</v>
      </c>
      <c r="C49" s="22" t="s">
        <v>636</v>
      </c>
      <c r="D49" s="38">
        <v>94.0603125</v>
      </c>
      <c r="E49" s="38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427</v>
      </c>
      <c r="C50" s="22" t="s">
        <v>428</v>
      </c>
      <c r="D50" s="38">
        <v>426.49811320754725</v>
      </c>
      <c r="E50" s="38">
        <v>370</v>
      </c>
      <c r="F50" s="28">
        <f t="shared" si="1"/>
        <v>0.8675302153563021</v>
      </c>
    </row>
    <row r="51" spans="1:6" ht="12.75" customHeight="1">
      <c r="A51" s="22" t="s">
        <v>83</v>
      </c>
      <c r="B51" s="22" t="s">
        <v>633</v>
      </c>
      <c r="C51" s="22" t="s">
        <v>634</v>
      </c>
      <c r="D51" s="38">
        <v>150.1222641509434</v>
      </c>
      <c r="E51" s="38">
        <v>200</v>
      </c>
      <c r="F51" s="28">
        <f t="shared" si="1"/>
        <v>1.332247425997426</v>
      </c>
    </row>
    <row r="52" spans="1:6" ht="12.75">
      <c r="A52" s="22" t="s">
        <v>80</v>
      </c>
      <c r="B52" s="22" t="s">
        <v>607</v>
      </c>
      <c r="C52" s="22" t="s">
        <v>608</v>
      </c>
      <c r="D52" s="38">
        <v>125.92075471698112</v>
      </c>
      <c r="E52" s="38">
        <v>221</v>
      </c>
      <c r="F52" s="28">
        <f t="shared" si="1"/>
        <v>1.7550720728820164</v>
      </c>
    </row>
    <row r="53" spans="1:6" ht="12.75">
      <c r="A53" s="22" t="s">
        <v>83</v>
      </c>
      <c r="B53" s="22" t="s">
        <v>619</v>
      </c>
      <c r="C53" s="22" t="s">
        <v>620</v>
      </c>
      <c r="D53" s="38">
        <v>123.35637735849056</v>
      </c>
      <c r="E53" s="38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405</v>
      </c>
      <c r="C54" s="22" t="s">
        <v>406</v>
      </c>
      <c r="D54" s="38">
        <v>136.09584905660378</v>
      </c>
      <c r="E54" s="38">
        <v>117</v>
      </c>
      <c r="F54" s="28">
        <f t="shared" si="1"/>
        <v>0.8596882330433047</v>
      </c>
    </row>
    <row r="55" spans="1:6" ht="12.75">
      <c r="A55" s="22" t="s">
        <v>68</v>
      </c>
      <c r="B55" s="22" t="s">
        <v>537</v>
      </c>
      <c r="C55" s="22" t="s">
        <v>538</v>
      </c>
      <c r="D55" s="38">
        <v>88.09756097560975</v>
      </c>
      <c r="E55" s="38">
        <v>111</v>
      </c>
      <c r="F55" s="28">
        <f t="shared" si="1"/>
        <v>1.2599667774086378</v>
      </c>
    </row>
    <row r="56" spans="1:6" ht="12.75">
      <c r="A56" s="22" t="s">
        <v>90</v>
      </c>
      <c r="B56" s="22" t="s">
        <v>555</v>
      </c>
      <c r="C56" s="22" t="s">
        <v>556</v>
      </c>
      <c r="D56" s="38">
        <v>298.30698113207546</v>
      </c>
      <c r="E56" s="38">
        <v>199</v>
      </c>
      <c r="F56" s="28">
        <f t="shared" si="1"/>
        <v>0.6670980318489185</v>
      </c>
    </row>
    <row r="57" spans="1:6" ht="12.75" customHeight="1">
      <c r="A57" s="22" t="s">
        <v>90</v>
      </c>
      <c r="B57" s="22" t="s">
        <v>641</v>
      </c>
      <c r="C57" s="22" t="s">
        <v>642</v>
      </c>
      <c r="D57" s="38">
        <v>384.2405660377359</v>
      </c>
      <c r="E57" s="38">
        <v>363</v>
      </c>
      <c r="F57" s="28">
        <f t="shared" si="1"/>
        <v>0.9447206570176406</v>
      </c>
    </row>
    <row r="58" spans="1:6" ht="12.75">
      <c r="A58" s="22" t="s">
        <v>80</v>
      </c>
      <c r="B58" s="22" t="s">
        <v>509</v>
      </c>
      <c r="C58" s="22" t="s">
        <v>510</v>
      </c>
      <c r="D58" s="38">
        <v>82.73207547169812</v>
      </c>
      <c r="E58" s="38">
        <v>67</v>
      </c>
      <c r="F58" s="28">
        <f t="shared" si="1"/>
        <v>0.8098430943258529</v>
      </c>
    </row>
    <row r="59" spans="1:6" ht="12.75">
      <c r="A59" s="22" t="s">
        <v>80</v>
      </c>
      <c r="B59" s="22" t="s">
        <v>273</v>
      </c>
      <c r="C59" s="22" t="s">
        <v>274</v>
      </c>
      <c r="D59" s="38">
        <v>65.20301886792453</v>
      </c>
      <c r="E59" s="38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499</v>
      </c>
      <c r="C60" s="22" t="s">
        <v>500</v>
      </c>
      <c r="D60" s="38">
        <v>163.9931603773585</v>
      </c>
      <c r="E60" s="38">
        <v>135</v>
      </c>
      <c r="F60" s="28">
        <f t="shared" si="1"/>
        <v>0.823205063487749</v>
      </c>
    </row>
    <row r="61" spans="1:6" ht="12.75">
      <c r="A61" s="22" t="s">
        <v>68</v>
      </c>
      <c r="B61" s="22" t="s">
        <v>557</v>
      </c>
      <c r="C61" s="22" t="s">
        <v>558</v>
      </c>
      <c r="D61" s="38">
        <v>15.711665094339624</v>
      </c>
      <c r="E61" s="38">
        <v>77</v>
      </c>
      <c r="F61" s="28">
        <f t="shared" si="1"/>
        <v>4.900817293244143</v>
      </c>
    </row>
    <row r="62" spans="1:6" ht="12.75">
      <c r="A62" s="22" t="s">
        <v>68</v>
      </c>
      <c r="B62" s="22" t="s">
        <v>549</v>
      </c>
      <c r="C62" s="22" t="s">
        <v>550</v>
      </c>
      <c r="D62" s="38">
        <v>102.40471698113208</v>
      </c>
      <c r="E62" s="38">
        <v>94</v>
      </c>
      <c r="F62" s="28">
        <f t="shared" si="1"/>
        <v>0.9179264663884512</v>
      </c>
    </row>
    <row r="63" spans="1:6" ht="12.75">
      <c r="A63" s="22" t="s">
        <v>68</v>
      </c>
      <c r="B63" s="22" t="s">
        <v>69</v>
      </c>
      <c r="C63" s="22" t="s">
        <v>70</v>
      </c>
      <c r="D63" s="38">
        <v>0</v>
      </c>
      <c r="E63" s="38">
        <v>43</v>
      </c>
      <c r="F63" s="28">
        <f t="shared" si="1"/>
        <v>0</v>
      </c>
    </row>
    <row r="64" spans="1:6" ht="12.75">
      <c r="A64" s="22" t="s">
        <v>60</v>
      </c>
      <c r="B64" s="22" t="s">
        <v>162</v>
      </c>
      <c r="C64" s="22" t="s">
        <v>163</v>
      </c>
      <c r="D64" s="38">
        <v>304</v>
      </c>
      <c r="E64" s="38">
        <v>302</v>
      </c>
      <c r="F64" s="28">
        <f t="shared" si="1"/>
        <v>0.993421052631579</v>
      </c>
    </row>
    <row r="65" spans="1:6" ht="12.75">
      <c r="A65" s="22" t="s">
        <v>79</v>
      </c>
      <c r="B65" s="22" t="s">
        <v>583</v>
      </c>
      <c r="C65" s="22" t="s">
        <v>584</v>
      </c>
      <c r="D65" s="38">
        <v>90</v>
      </c>
      <c r="E65" s="38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487</v>
      </c>
      <c r="C66" s="22" t="s">
        <v>488</v>
      </c>
      <c r="D66" s="38">
        <v>318.54622641509434</v>
      </c>
      <c r="E66" s="38">
        <v>321</v>
      </c>
      <c r="F66" s="28">
        <f t="shared" si="1"/>
        <v>1.0077030376800262</v>
      </c>
    </row>
    <row r="67" spans="1:6" ht="12.75">
      <c r="A67" s="22" t="s">
        <v>80</v>
      </c>
      <c r="B67" s="22" t="s">
        <v>601</v>
      </c>
      <c r="C67" s="22" t="s">
        <v>602</v>
      </c>
      <c r="D67" s="38">
        <v>116.55</v>
      </c>
      <c r="E67" s="38">
        <v>80</v>
      </c>
      <c r="F67" s="28">
        <f t="shared" si="1"/>
        <v>0.6864006864006863</v>
      </c>
    </row>
    <row r="68" spans="1:6" ht="12.75">
      <c r="A68" s="22" t="s">
        <v>392</v>
      </c>
      <c r="B68" s="22" t="s">
        <v>419</v>
      </c>
      <c r="C68" s="22" t="s">
        <v>420</v>
      </c>
      <c r="D68" s="38">
        <v>244.453125</v>
      </c>
      <c r="E68" s="38">
        <v>660</v>
      </c>
      <c r="F68" s="28">
        <f t="shared" si="1"/>
        <v>2.6999041227229146</v>
      </c>
    </row>
    <row r="69" spans="1:6" ht="12.75">
      <c r="A69" s="22" t="s">
        <v>79</v>
      </c>
      <c r="B69" s="22" t="s">
        <v>591</v>
      </c>
      <c r="C69" s="22" t="s">
        <v>592</v>
      </c>
      <c r="D69" s="38">
        <v>516.2037735849058</v>
      </c>
      <c r="E69" s="38">
        <v>160</v>
      </c>
      <c r="F69" s="28">
        <f t="shared" si="1"/>
        <v>0.3099551149904235</v>
      </c>
    </row>
    <row r="70" spans="1:6" ht="12.75">
      <c r="A70" s="22" t="s">
        <v>79</v>
      </c>
      <c r="B70" s="22" t="s">
        <v>585</v>
      </c>
      <c r="C70" s="22" t="s">
        <v>586</v>
      </c>
      <c r="D70" s="38">
        <v>86.29811320754717</v>
      </c>
      <c r="E70" s="38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541</v>
      </c>
      <c r="C71" s="22" t="s">
        <v>542</v>
      </c>
      <c r="D71" s="38">
        <v>258.26830188679247</v>
      </c>
      <c r="E71" s="38">
        <v>207</v>
      </c>
      <c r="F71" s="28">
        <f t="shared" si="1"/>
        <v>0.8014920858957556</v>
      </c>
    </row>
    <row r="72" spans="1:6" ht="12.75">
      <c r="A72" s="22" t="s">
        <v>80</v>
      </c>
      <c r="B72" s="22" t="s">
        <v>617</v>
      </c>
      <c r="C72" s="22" t="s">
        <v>618</v>
      </c>
      <c r="D72" s="38">
        <v>228.22641509433964</v>
      </c>
      <c r="E72" s="38">
        <v>65</v>
      </c>
      <c r="F72" s="28">
        <f t="shared" si="1"/>
        <v>0.28480489417989413</v>
      </c>
    </row>
    <row r="73" spans="1:6" ht="12.75">
      <c r="A73" s="22" t="s">
        <v>80</v>
      </c>
      <c r="B73" s="22" t="s">
        <v>603</v>
      </c>
      <c r="C73" s="22" t="s">
        <v>604</v>
      </c>
      <c r="D73" s="38">
        <v>94.76121951219513</v>
      </c>
      <c r="E73" s="38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445</v>
      </c>
      <c r="C74" s="22" t="s">
        <v>446</v>
      </c>
      <c r="D74" s="38">
        <v>125.43837209302326</v>
      </c>
      <c r="E74" s="38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501</v>
      </c>
      <c r="C75" s="22" t="s">
        <v>502</v>
      </c>
      <c r="D75" s="38">
        <v>343.3599056603774</v>
      </c>
      <c r="E75" s="38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79</v>
      </c>
      <c r="B76" s="22" t="s">
        <v>565</v>
      </c>
      <c r="C76" s="22" t="s">
        <v>566</v>
      </c>
      <c r="D76" s="38">
        <v>72.39056603773585</v>
      </c>
      <c r="E76" s="38">
        <v>50</v>
      </c>
      <c r="F76" s="28">
        <f t="shared" si="2"/>
        <v>0.6906977350327104</v>
      </c>
    </row>
    <row r="77" spans="1:6" ht="12.75" customHeight="1">
      <c r="A77" s="22" t="s">
        <v>79</v>
      </c>
      <c r="B77" s="22" t="s">
        <v>225</v>
      </c>
      <c r="C77" s="22" t="s">
        <v>226</v>
      </c>
      <c r="D77" s="38">
        <v>0</v>
      </c>
      <c r="E77" s="38">
        <v>52</v>
      </c>
      <c r="F77" s="28">
        <f t="shared" si="2"/>
        <v>0</v>
      </c>
    </row>
    <row r="78" spans="1:6" ht="12.75">
      <c r="A78" s="22" t="s">
        <v>83</v>
      </c>
      <c r="B78" s="22" t="s">
        <v>625</v>
      </c>
      <c r="C78" s="22" t="s">
        <v>626</v>
      </c>
      <c r="D78" s="38">
        <v>317.34</v>
      </c>
      <c r="E78" s="38">
        <v>306</v>
      </c>
      <c r="F78" s="28">
        <f t="shared" si="2"/>
        <v>0.9642654566080545</v>
      </c>
    </row>
    <row r="79" spans="1:6" ht="12.75">
      <c r="A79" s="22" t="s">
        <v>80</v>
      </c>
      <c r="B79" s="22" t="s">
        <v>615</v>
      </c>
      <c r="C79" s="22" t="s">
        <v>616</v>
      </c>
      <c r="D79" s="38">
        <v>125.8770731707317</v>
      </c>
      <c r="E79" s="38">
        <v>94</v>
      </c>
      <c r="F79" s="28">
        <f t="shared" si="2"/>
        <v>0.7467602926587301</v>
      </c>
    </row>
    <row r="80" spans="1:6" ht="12.75">
      <c r="A80" s="22" t="s">
        <v>83</v>
      </c>
      <c r="B80" s="22" t="s">
        <v>623</v>
      </c>
      <c r="C80" s="22" t="s">
        <v>624</v>
      </c>
      <c r="D80" s="38">
        <v>231.4358490566038</v>
      </c>
      <c r="E80" s="38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477</v>
      </c>
      <c r="C81" s="22" t="s">
        <v>478</v>
      </c>
      <c r="D81" s="38">
        <v>287.2443396226415</v>
      </c>
      <c r="E81" s="38">
        <v>45</v>
      </c>
      <c r="F81" s="28">
        <f t="shared" si="2"/>
        <v>0.15666105051579912</v>
      </c>
    </row>
    <row r="82" spans="1:6" ht="12.75">
      <c r="A82" s="22" t="s">
        <v>79</v>
      </c>
      <c r="B82" s="22" t="s">
        <v>593</v>
      </c>
      <c r="C82" s="22" t="s">
        <v>594</v>
      </c>
      <c r="D82" s="38">
        <v>206.4735849056604</v>
      </c>
      <c r="E82" s="38">
        <v>286</v>
      </c>
      <c r="F82" s="28">
        <f t="shared" si="2"/>
        <v>1.385165081192715</v>
      </c>
    </row>
    <row r="83" spans="1:6" ht="12.75" customHeight="1">
      <c r="A83" s="22" t="s">
        <v>79</v>
      </c>
      <c r="B83" s="22" t="s">
        <v>249</v>
      </c>
      <c r="C83" s="22" t="s">
        <v>250</v>
      </c>
      <c r="D83" s="38">
        <v>42.257547169811325</v>
      </c>
      <c r="E83" s="38">
        <v>30</v>
      </c>
      <c r="F83" s="28">
        <f t="shared" si="2"/>
        <v>0.7099323555019756</v>
      </c>
    </row>
    <row r="84" spans="1:6" ht="12.75">
      <c r="A84" s="22" t="s">
        <v>68</v>
      </c>
      <c r="B84" s="22" t="s">
        <v>561</v>
      </c>
      <c r="C84" s="22" t="s">
        <v>562</v>
      </c>
      <c r="D84" s="38">
        <v>99.85744186046512</v>
      </c>
      <c r="E84" s="38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503</v>
      </c>
      <c r="C85" s="22" t="s">
        <v>504</v>
      </c>
      <c r="D85" s="38">
        <v>434.880283018868</v>
      </c>
      <c r="E85" s="38">
        <v>399</v>
      </c>
      <c r="F85" s="28">
        <f t="shared" si="2"/>
        <v>0.917493884133369</v>
      </c>
    </row>
    <row r="86" spans="1:6" ht="12.75">
      <c r="A86" s="22" t="s">
        <v>86</v>
      </c>
      <c r="B86" s="22" t="s">
        <v>545</v>
      </c>
      <c r="C86" s="22" t="s">
        <v>546</v>
      </c>
      <c r="D86" s="38">
        <v>120</v>
      </c>
      <c r="E86" s="38">
        <v>127</v>
      </c>
      <c r="F86" s="28">
        <f t="shared" si="2"/>
        <v>1.0583333333333333</v>
      </c>
    </row>
    <row r="87" spans="1:6" ht="12.75">
      <c r="A87" s="22" t="s">
        <v>86</v>
      </c>
      <c r="B87" s="22" t="s">
        <v>326</v>
      </c>
      <c r="C87" s="22" t="s">
        <v>327</v>
      </c>
      <c r="D87" s="38">
        <v>49.170731707317074</v>
      </c>
      <c r="E87" s="38">
        <v>55</v>
      </c>
      <c r="F87" s="28">
        <f t="shared" si="2"/>
        <v>1.1185515873015872</v>
      </c>
    </row>
    <row r="88" spans="1:6" ht="12.75">
      <c r="A88" s="22" t="s">
        <v>80</v>
      </c>
      <c r="B88" s="22" t="s">
        <v>271</v>
      </c>
      <c r="C88" s="22" t="s">
        <v>272</v>
      </c>
      <c r="D88" s="38">
        <v>0</v>
      </c>
      <c r="E88" s="38">
        <v>27</v>
      </c>
      <c r="F88" s="28">
        <f t="shared" si="2"/>
        <v>0</v>
      </c>
    </row>
    <row r="89" spans="1:6" ht="12.75">
      <c r="A89" s="22" t="s">
        <v>79</v>
      </c>
      <c r="B89" s="22" t="s">
        <v>539</v>
      </c>
      <c r="C89" s="22" t="s">
        <v>540</v>
      </c>
      <c r="D89" s="38">
        <v>254.25849056603778</v>
      </c>
      <c r="E89" s="38">
        <v>508</v>
      </c>
      <c r="F89" s="28">
        <f t="shared" si="2"/>
        <v>1.9979667104491785</v>
      </c>
    </row>
    <row r="90" spans="1:6" ht="12.75">
      <c r="A90" s="22" t="s">
        <v>90</v>
      </c>
      <c r="B90" s="22" t="s">
        <v>647</v>
      </c>
      <c r="C90" s="22" t="s">
        <v>648</v>
      </c>
      <c r="D90" s="38">
        <v>140.12150943396227</v>
      </c>
      <c r="E90" s="38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459</v>
      </c>
      <c r="C91" s="22" t="s">
        <v>460</v>
      </c>
      <c r="D91" s="38">
        <v>138.29476744186047</v>
      </c>
      <c r="E91" s="38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417</v>
      </c>
      <c r="C92" s="22" t="s">
        <v>418</v>
      </c>
      <c r="D92" s="38">
        <v>345.86603773584903</v>
      </c>
      <c r="E92" s="38">
        <v>272</v>
      </c>
      <c r="F92" s="28">
        <f t="shared" si="2"/>
        <v>0.7864316536558489</v>
      </c>
    </row>
    <row r="93" spans="1:6" ht="12.75">
      <c r="A93" s="22" t="s">
        <v>80</v>
      </c>
      <c r="B93" s="22" t="s">
        <v>581</v>
      </c>
      <c r="C93" s="22" t="s">
        <v>582</v>
      </c>
      <c r="D93" s="38">
        <v>838.3921875000001</v>
      </c>
      <c r="E93" s="38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543</v>
      </c>
      <c r="C94" s="22" t="s">
        <v>544</v>
      </c>
      <c r="D94" s="38">
        <v>108.68656981132078</v>
      </c>
      <c r="E94" s="38">
        <v>122</v>
      </c>
      <c r="F94" s="28">
        <f t="shared" si="2"/>
        <v>1.1224937930398509</v>
      </c>
    </row>
    <row r="95" spans="1:6" ht="12.75">
      <c r="A95" s="22" t="s">
        <v>90</v>
      </c>
      <c r="B95" s="22" t="s">
        <v>661</v>
      </c>
      <c r="C95" s="22" t="s">
        <v>662</v>
      </c>
      <c r="D95" s="38">
        <v>164.2528125</v>
      </c>
      <c r="E95" s="38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483</v>
      </c>
      <c r="C96" s="22" t="s">
        <v>484</v>
      </c>
      <c r="D96" s="38">
        <v>216.05830188679246</v>
      </c>
      <c r="E96" s="38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513</v>
      </c>
      <c r="C97" s="22" t="s">
        <v>514</v>
      </c>
      <c r="D97" s="38">
        <v>630.742924528302</v>
      </c>
      <c r="E97" s="38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65</v>
      </c>
      <c r="C98" s="22" t="s">
        <v>378</v>
      </c>
      <c r="D98" s="38">
        <v>30.677830188679252</v>
      </c>
      <c r="E98" s="38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139</v>
      </c>
      <c r="C99" s="22" t="s">
        <v>140</v>
      </c>
      <c r="D99" s="38">
        <v>0</v>
      </c>
      <c r="E99" s="38">
        <v>159</v>
      </c>
      <c r="F99" s="28">
        <f t="shared" si="2"/>
        <v>0</v>
      </c>
    </row>
    <row r="100" spans="1:6" ht="12.75">
      <c r="A100" s="22" t="s">
        <v>86</v>
      </c>
      <c r="B100" s="22" t="s">
        <v>515</v>
      </c>
      <c r="C100" s="22" t="s">
        <v>516</v>
      </c>
      <c r="D100" s="38">
        <v>234.45212264150948</v>
      </c>
      <c r="E100" s="38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433</v>
      </c>
      <c r="C101" s="22" t="s">
        <v>434</v>
      </c>
      <c r="D101" s="38">
        <v>95.81349056603774</v>
      </c>
      <c r="E101" s="38">
        <v>73</v>
      </c>
      <c r="F101" s="28">
        <f t="shared" si="2"/>
        <v>0.7618968849661735</v>
      </c>
    </row>
    <row r="102" spans="1:6" ht="12.75">
      <c r="A102" s="22" t="s">
        <v>79</v>
      </c>
      <c r="B102" s="22" t="s">
        <v>533</v>
      </c>
      <c r="C102" s="22" t="s">
        <v>534</v>
      </c>
      <c r="D102" s="38">
        <v>186</v>
      </c>
      <c r="E102" s="38">
        <v>189.03215999999998</v>
      </c>
      <c r="F102" s="28">
        <f t="shared" si="2"/>
        <v>1.016301935483871</v>
      </c>
    </row>
    <row r="103" spans="1:6" ht="12.75">
      <c r="A103" s="22" t="s">
        <v>90</v>
      </c>
      <c r="B103" s="22" t="s">
        <v>649</v>
      </c>
      <c r="C103" s="22" t="s">
        <v>650</v>
      </c>
      <c r="D103" s="38">
        <v>333.2739622641509</v>
      </c>
      <c r="E103" s="38">
        <v>286</v>
      </c>
      <c r="F103" s="28">
        <f t="shared" si="2"/>
        <v>0.8581528483563866</v>
      </c>
    </row>
    <row r="104" spans="1:6" ht="12.75" customHeight="1">
      <c r="A104" s="22" t="s">
        <v>86</v>
      </c>
      <c r="B104" s="22" t="s">
        <v>475</v>
      </c>
      <c r="C104" s="22" t="s">
        <v>476</v>
      </c>
      <c r="D104" s="38">
        <v>1111.1441860465115</v>
      </c>
      <c r="E104" s="38">
        <v>805</v>
      </c>
      <c r="F104" s="28">
        <f t="shared" si="2"/>
        <v>0.7244784341303329</v>
      </c>
    </row>
    <row r="105" spans="1:6" ht="12.75">
      <c r="A105" s="22" t="s">
        <v>80</v>
      </c>
      <c r="B105" s="22" t="s">
        <v>303</v>
      </c>
      <c r="C105" s="22" t="s">
        <v>304</v>
      </c>
      <c r="D105" s="38">
        <v>35</v>
      </c>
      <c r="E105" s="38">
        <v>35</v>
      </c>
      <c r="F105" s="28">
        <f t="shared" si="2"/>
        <v>1</v>
      </c>
    </row>
    <row r="106" spans="1:6" ht="12.75">
      <c r="A106" s="22" t="s">
        <v>86</v>
      </c>
      <c r="B106" s="22" t="s">
        <v>505</v>
      </c>
      <c r="C106" s="22" t="s">
        <v>506</v>
      </c>
      <c r="D106" s="38">
        <v>468.5773584905661</v>
      </c>
      <c r="E106" s="38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449</v>
      </c>
      <c r="C107" s="22" t="s">
        <v>450</v>
      </c>
      <c r="D107" s="38">
        <v>98.71109433962265</v>
      </c>
      <c r="E107" s="38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90</v>
      </c>
      <c r="B108" s="22" t="s">
        <v>663</v>
      </c>
      <c r="C108" s="22" t="s">
        <v>664</v>
      </c>
      <c r="D108" s="38">
        <v>356.6869811320755</v>
      </c>
      <c r="E108" s="38">
        <v>355</v>
      </c>
      <c r="F108" s="28">
        <f t="shared" si="3"/>
        <v>0.9952704157389729</v>
      </c>
    </row>
    <row r="109" spans="1:6" ht="12.75">
      <c r="A109" s="22" t="s">
        <v>80</v>
      </c>
      <c r="B109" s="22" t="s">
        <v>497</v>
      </c>
      <c r="C109" s="22" t="s">
        <v>498</v>
      </c>
      <c r="D109" s="38">
        <v>137.0840625</v>
      </c>
      <c r="E109" s="38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455</v>
      </c>
      <c r="C110" s="22" t="s">
        <v>456</v>
      </c>
      <c r="D110" s="38">
        <v>68.76509433962265</v>
      </c>
      <c r="E110" s="38">
        <v>81</v>
      </c>
      <c r="F110" s="28">
        <f t="shared" si="3"/>
        <v>1.1779232003951103</v>
      </c>
    </row>
    <row r="111" spans="1:6" ht="12.75">
      <c r="A111" s="22" t="s">
        <v>83</v>
      </c>
      <c r="B111" s="22" t="s">
        <v>629</v>
      </c>
      <c r="C111" s="22" t="s">
        <v>630</v>
      </c>
      <c r="D111" s="38">
        <v>128.8647169811321</v>
      </c>
      <c r="E111" s="38">
        <v>75</v>
      </c>
      <c r="F111" s="28">
        <f t="shared" si="3"/>
        <v>0.5820057014596263</v>
      </c>
    </row>
    <row r="112" spans="1:6" ht="12.75">
      <c r="A112" s="22" t="s">
        <v>90</v>
      </c>
      <c r="B112" s="22" t="s">
        <v>645</v>
      </c>
      <c r="C112" s="22" t="s">
        <v>646</v>
      </c>
      <c r="D112" s="38">
        <v>298.5566037735849</v>
      </c>
      <c r="E112" s="38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125</v>
      </c>
      <c r="C113" s="22" t="s">
        <v>126</v>
      </c>
      <c r="D113" s="38">
        <v>156.47560975609755</v>
      </c>
      <c r="E113" s="38">
        <v>134</v>
      </c>
      <c r="F113" s="28">
        <f t="shared" si="3"/>
        <v>0.8563634946613671</v>
      </c>
    </row>
    <row r="114" spans="1:6" ht="12.75" customHeight="1">
      <c r="A114" s="22" t="s">
        <v>90</v>
      </c>
      <c r="B114" s="22" t="s">
        <v>643</v>
      </c>
      <c r="C114" s="22" t="s">
        <v>644</v>
      </c>
      <c r="D114" s="38">
        <v>173.69575471698116</v>
      </c>
      <c r="E114" s="38">
        <v>157</v>
      </c>
      <c r="F114" s="28">
        <f t="shared" si="3"/>
        <v>0.9038793161975368</v>
      </c>
    </row>
    <row r="115" spans="1:6" ht="12.75">
      <c r="A115" s="22" t="s">
        <v>68</v>
      </c>
      <c r="B115" s="22" t="s">
        <v>471</v>
      </c>
      <c r="C115" s="22" t="s">
        <v>472</v>
      </c>
      <c r="D115" s="38">
        <v>425.6204716981132</v>
      </c>
      <c r="E115" s="38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507</v>
      </c>
      <c r="C116" s="22" t="s">
        <v>508</v>
      </c>
      <c r="D116" s="38">
        <v>74.01509433962264</v>
      </c>
      <c r="E116" s="38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469</v>
      </c>
      <c r="C117" s="22" t="s">
        <v>470</v>
      </c>
      <c r="D117" s="38">
        <v>141.01896226415093</v>
      </c>
      <c r="E117" s="38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491</v>
      </c>
      <c r="C118" s="22" t="s">
        <v>492</v>
      </c>
      <c r="D118" s="38">
        <v>127.58490566037736</v>
      </c>
      <c r="E118" s="38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511</v>
      </c>
      <c r="C119" s="22" t="s">
        <v>512</v>
      </c>
      <c r="D119" s="38">
        <v>174.68830188679246</v>
      </c>
      <c r="E119" s="38">
        <v>138</v>
      </c>
      <c r="F119" s="28">
        <f t="shared" si="3"/>
        <v>0.789978484589263</v>
      </c>
    </row>
    <row r="120" spans="1:6" ht="12.75" customHeight="1">
      <c r="A120" s="22" t="s">
        <v>68</v>
      </c>
      <c r="B120" s="22" t="s">
        <v>559</v>
      </c>
      <c r="C120" s="22" t="s">
        <v>560</v>
      </c>
      <c r="D120" s="38">
        <v>90.9</v>
      </c>
      <c r="E120" s="38">
        <v>372</v>
      </c>
      <c r="F120" s="28">
        <f t="shared" si="3"/>
        <v>4.092409240924092</v>
      </c>
    </row>
    <row r="121" spans="1:6" ht="12.75">
      <c r="A121" s="22" t="s">
        <v>90</v>
      </c>
      <c r="B121" s="22" t="s">
        <v>95</v>
      </c>
      <c r="C121" s="22" t="s">
        <v>96</v>
      </c>
      <c r="D121" s="38">
        <v>35.38301886792453</v>
      </c>
      <c r="E121" s="38">
        <v>39</v>
      </c>
      <c r="F121" s="28">
        <f t="shared" si="3"/>
        <v>1.1022236442169253</v>
      </c>
    </row>
    <row r="122" spans="1:6" ht="12.75">
      <c r="A122" s="22" t="s">
        <v>90</v>
      </c>
      <c r="B122" s="22" t="s">
        <v>659</v>
      </c>
      <c r="C122" s="22" t="s">
        <v>660</v>
      </c>
      <c r="D122" s="38">
        <v>298.6596226415095</v>
      </c>
      <c r="E122" s="38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409</v>
      </c>
      <c r="C123" s="22" t="s">
        <v>410</v>
      </c>
      <c r="D123" s="38">
        <v>238.48829268292684</v>
      </c>
      <c r="E123" s="38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423</v>
      </c>
      <c r="C124" s="22" t="s">
        <v>424</v>
      </c>
      <c r="D124" s="38">
        <v>37.49094339622642</v>
      </c>
      <c r="E124" s="38">
        <v>8</v>
      </c>
      <c r="F124" s="28">
        <f t="shared" si="3"/>
        <v>0.21338486779196986</v>
      </c>
    </row>
    <row r="125" spans="1:6" ht="12.75">
      <c r="A125" s="22" t="s">
        <v>68</v>
      </c>
      <c r="B125" s="22" t="s">
        <v>563</v>
      </c>
      <c r="C125" s="22" t="s">
        <v>564</v>
      </c>
      <c r="D125" s="38">
        <v>141.43255813953488</v>
      </c>
      <c r="E125" s="38">
        <v>136</v>
      </c>
      <c r="F125" s="28">
        <f t="shared" si="3"/>
        <v>0.9615890555117075</v>
      </c>
    </row>
    <row r="126" spans="1:6" ht="12.75" customHeight="1">
      <c r="A126" s="22" t="s">
        <v>86</v>
      </c>
      <c r="B126" s="22" t="s">
        <v>637</v>
      </c>
      <c r="C126" s="22" t="s">
        <v>638</v>
      </c>
      <c r="D126" s="38">
        <v>222.99622641509438</v>
      </c>
      <c r="E126" s="38">
        <v>227</v>
      </c>
      <c r="F126" s="28">
        <f t="shared" si="3"/>
        <v>1.0179544454597758</v>
      </c>
    </row>
    <row r="127" spans="1:6" ht="12.75">
      <c r="A127" s="22" t="s">
        <v>79</v>
      </c>
      <c r="B127" s="22" t="s">
        <v>567</v>
      </c>
      <c r="C127" s="22" t="s">
        <v>568</v>
      </c>
      <c r="D127" s="38">
        <v>193.725</v>
      </c>
      <c r="E127" s="38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465</v>
      </c>
      <c r="C128" s="22" t="s">
        <v>466</v>
      </c>
      <c r="D128" s="38">
        <v>234.50660377358494</v>
      </c>
      <c r="E128" s="38">
        <v>205</v>
      </c>
      <c r="F128" s="28">
        <f t="shared" si="3"/>
        <v>0.8741758087031382</v>
      </c>
    </row>
    <row r="129" spans="1:6" ht="12.75">
      <c r="A129" s="22" t="s">
        <v>80</v>
      </c>
      <c r="B129" s="22" t="s">
        <v>297</v>
      </c>
      <c r="C129" s="22" t="s">
        <v>298</v>
      </c>
      <c r="D129" s="38">
        <v>0</v>
      </c>
      <c r="E129" s="38">
        <v>166</v>
      </c>
      <c r="F129" s="28">
        <f t="shared" si="3"/>
        <v>0</v>
      </c>
    </row>
    <row r="130" spans="1:6" ht="12.75">
      <c r="A130" s="22" t="s">
        <v>80</v>
      </c>
      <c r="B130" s="22" t="s">
        <v>605</v>
      </c>
      <c r="C130" s="22" t="s">
        <v>606</v>
      </c>
      <c r="D130" s="38">
        <v>36.416971698113215</v>
      </c>
      <c r="E130" s="38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439</v>
      </c>
      <c r="C131" s="22" t="s">
        <v>440</v>
      </c>
      <c r="D131" s="38">
        <v>129.4174528301887</v>
      </c>
      <c r="E131" s="38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437</v>
      </c>
      <c r="C132" s="22" t="s">
        <v>438</v>
      </c>
      <c r="D132" s="38">
        <v>121.08679245283021</v>
      </c>
      <c r="E132" s="38">
        <v>82</v>
      </c>
      <c r="F132" s="28">
        <f t="shared" si="3"/>
        <v>0.6772001994515082</v>
      </c>
    </row>
    <row r="133" spans="1:6" ht="12.75">
      <c r="A133" s="22" t="s">
        <v>90</v>
      </c>
      <c r="B133" s="22" t="s">
        <v>651</v>
      </c>
      <c r="C133" s="22" t="s">
        <v>652</v>
      </c>
      <c r="D133" s="38">
        <v>50.707317073170735</v>
      </c>
      <c r="E133" s="38">
        <v>29</v>
      </c>
      <c r="F133" s="28">
        <f t="shared" si="3"/>
        <v>0.5719095719095719</v>
      </c>
    </row>
    <row r="134" spans="1:6" ht="12.75">
      <c r="A134" s="22" t="s">
        <v>83</v>
      </c>
      <c r="B134" s="22" t="s">
        <v>316</v>
      </c>
      <c r="C134" s="22" t="s">
        <v>317</v>
      </c>
      <c r="D134" s="38">
        <v>97.09528301886793</v>
      </c>
      <c r="E134" s="38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457</v>
      </c>
      <c r="C135" s="22" t="s">
        <v>458</v>
      </c>
      <c r="D135" s="38">
        <v>211.3174528301887</v>
      </c>
      <c r="E135" s="38">
        <v>147</v>
      </c>
      <c r="F135" s="28">
        <f t="shared" si="3"/>
        <v>0.695635869310458</v>
      </c>
    </row>
    <row r="136" spans="1:6" ht="12.75">
      <c r="A136" s="22" t="s">
        <v>90</v>
      </c>
      <c r="B136" s="22" t="s">
        <v>425</v>
      </c>
      <c r="C136" s="22" t="s">
        <v>426</v>
      </c>
      <c r="D136" s="38">
        <v>401.38726415094345</v>
      </c>
      <c r="E136" s="38">
        <v>345</v>
      </c>
      <c r="F136" s="28">
        <f t="shared" si="3"/>
        <v>0.8595190500869037</v>
      </c>
    </row>
    <row r="137" spans="1:6" ht="12.75" customHeight="1">
      <c r="A137" s="22" t="s">
        <v>80</v>
      </c>
      <c r="B137" s="22" t="s">
        <v>577</v>
      </c>
      <c r="C137" s="22" t="s">
        <v>578</v>
      </c>
      <c r="D137" s="38">
        <v>170.658679245283</v>
      </c>
      <c r="E137" s="38">
        <v>136</v>
      </c>
      <c r="F137" s="28">
        <f t="shared" si="3"/>
        <v>0.7969122965292083</v>
      </c>
    </row>
    <row r="138" spans="1:6" ht="12.75">
      <c r="A138" s="22" t="s">
        <v>80</v>
      </c>
      <c r="B138" s="22" t="s">
        <v>621</v>
      </c>
      <c r="C138" s="22" t="s">
        <v>622</v>
      </c>
      <c r="D138" s="38">
        <v>89.72943396226415</v>
      </c>
      <c r="E138" s="38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407</v>
      </c>
      <c r="C139" s="22" t="s">
        <v>408</v>
      </c>
      <c r="D139" s="38">
        <v>254.0603773584906</v>
      </c>
      <c r="E139" s="38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79</v>
      </c>
      <c r="B140" s="22" t="s">
        <v>573</v>
      </c>
      <c r="C140" s="22" t="s">
        <v>574</v>
      </c>
      <c r="D140" s="38">
        <v>128.7</v>
      </c>
      <c r="E140" s="38">
        <v>106</v>
      </c>
      <c r="F140" s="28">
        <f t="shared" si="4"/>
        <v>0.8236208236208236</v>
      </c>
    </row>
    <row r="141" spans="1:6" ht="12.75">
      <c r="A141" s="22" t="s">
        <v>79</v>
      </c>
      <c r="B141" s="22" t="s">
        <v>531</v>
      </c>
      <c r="C141" s="22" t="s">
        <v>532</v>
      </c>
      <c r="D141" s="38">
        <v>305.799375</v>
      </c>
      <c r="E141" s="38">
        <v>221</v>
      </c>
      <c r="F141" s="28">
        <f t="shared" si="4"/>
        <v>0.7226960486757045</v>
      </c>
    </row>
    <row r="142" spans="1:6" ht="12.75" customHeight="1">
      <c r="A142" s="39" t="s">
        <v>61</v>
      </c>
      <c r="B142" s="40" t="s">
        <v>666</v>
      </c>
      <c r="C142" s="42" t="s">
        <v>668</v>
      </c>
      <c r="D142" s="38">
        <v>311.53301886792457</v>
      </c>
      <c r="E142" s="38" t="s">
        <v>669</v>
      </c>
      <c r="F142" s="28">
        <f t="shared" si="4"/>
        <v>0</v>
      </c>
    </row>
    <row r="143" spans="1:6" ht="12.75">
      <c r="A143" s="22" t="s">
        <v>80</v>
      </c>
      <c r="B143" s="22" t="s">
        <v>579</v>
      </c>
      <c r="C143" s="22" t="s">
        <v>580</v>
      </c>
      <c r="D143" s="38">
        <v>79.22547169811321</v>
      </c>
      <c r="E143" s="38">
        <v>73</v>
      </c>
      <c r="F143" s="28">
        <f t="shared" si="4"/>
        <v>0.9214208313983258</v>
      </c>
    </row>
    <row r="144" spans="1:6" ht="12.75">
      <c r="A144" s="22" t="s">
        <v>80</v>
      </c>
      <c r="B144" s="22" t="s">
        <v>81</v>
      </c>
      <c r="C144" s="22" t="s">
        <v>82</v>
      </c>
      <c r="D144" s="38">
        <v>128.9320754716981</v>
      </c>
      <c r="E144" s="38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481</v>
      </c>
      <c r="C145" s="22" t="s">
        <v>482</v>
      </c>
      <c r="D145" s="38">
        <v>123.81283018867926</v>
      </c>
      <c r="E145" s="38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527</v>
      </c>
      <c r="C146" s="22" t="s">
        <v>528</v>
      </c>
      <c r="D146" s="38">
        <v>330.34188679245284</v>
      </c>
      <c r="E146" s="38">
        <v>328</v>
      </c>
      <c r="F146" s="28">
        <f t="shared" si="4"/>
        <v>0.9929107179982773</v>
      </c>
    </row>
    <row r="147" spans="1:6" ht="12.75">
      <c r="A147" s="22" t="s">
        <v>68</v>
      </c>
      <c r="B147" s="22" t="s">
        <v>551</v>
      </c>
      <c r="C147" s="22" t="s">
        <v>552</v>
      </c>
      <c r="D147" s="38">
        <v>73.36132075471698</v>
      </c>
      <c r="E147" s="38">
        <v>67</v>
      </c>
      <c r="F147" s="28">
        <f t="shared" si="4"/>
        <v>0.9132878103982613</v>
      </c>
    </row>
    <row r="148" spans="1:6" ht="12.75" customHeight="1">
      <c r="A148" s="22" t="s">
        <v>68</v>
      </c>
      <c r="B148" s="22" t="s">
        <v>479</v>
      </c>
      <c r="C148" s="22" t="s">
        <v>480</v>
      </c>
      <c r="D148" s="38">
        <v>263.51830188679247</v>
      </c>
      <c r="E148" s="38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429</v>
      </c>
      <c r="C149" s="22" t="s">
        <v>430</v>
      </c>
      <c r="D149" s="38">
        <v>207.66951219512197</v>
      </c>
      <c r="E149" s="38">
        <v>179</v>
      </c>
      <c r="F149" s="28">
        <f t="shared" si="4"/>
        <v>0.8619464557311394</v>
      </c>
    </row>
    <row r="150" spans="1:6" ht="12.75">
      <c r="A150" s="22" t="s">
        <v>90</v>
      </c>
      <c r="B150" s="22" t="s">
        <v>523</v>
      </c>
      <c r="C150" s="22" t="s">
        <v>524</v>
      </c>
      <c r="D150" s="38">
        <v>425.3569811320755</v>
      </c>
      <c r="E150" s="38">
        <v>338</v>
      </c>
      <c r="F150" s="28">
        <f t="shared" si="4"/>
        <v>0.7946266665247215</v>
      </c>
    </row>
    <row r="151" spans="1:6" ht="12.75">
      <c r="A151" s="22" t="s">
        <v>68</v>
      </c>
      <c r="B151" s="22" t="s">
        <v>535</v>
      </c>
      <c r="C151" s="22" t="s">
        <v>536</v>
      </c>
      <c r="D151" s="38">
        <v>288.29433962264153</v>
      </c>
      <c r="E151" s="38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525</v>
      </c>
      <c r="C152" s="22" t="s">
        <v>526</v>
      </c>
      <c r="D152" s="38">
        <v>356.2669811320755</v>
      </c>
      <c r="E152" s="38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461</v>
      </c>
      <c r="C153" s="22" t="s">
        <v>462</v>
      </c>
      <c r="D153" s="38">
        <v>244.05367924528306</v>
      </c>
      <c r="E153" s="38">
        <v>106</v>
      </c>
      <c r="F153" s="28">
        <f t="shared" si="4"/>
        <v>0.43433067810244336</v>
      </c>
    </row>
    <row r="154" spans="1:6" ht="12.75">
      <c r="A154" s="22" t="s">
        <v>68</v>
      </c>
      <c r="B154" s="22" t="s">
        <v>529</v>
      </c>
      <c r="C154" s="22" t="s">
        <v>530</v>
      </c>
      <c r="D154" s="38">
        <v>246.62716981132078</v>
      </c>
      <c r="E154" s="38">
        <v>81</v>
      </c>
      <c r="F154" s="28">
        <f t="shared" si="4"/>
        <v>0.32843096752871187</v>
      </c>
    </row>
    <row r="155" spans="1:6" ht="12.75">
      <c r="A155" s="22" t="s">
        <v>68</v>
      </c>
      <c r="B155" s="22" t="s">
        <v>202</v>
      </c>
      <c r="C155" s="22" t="s">
        <v>203</v>
      </c>
      <c r="D155" s="38">
        <v>51.16829268292683</v>
      </c>
      <c r="E155" s="38">
        <v>60</v>
      </c>
      <c r="F155" s="28">
        <f t="shared" si="4"/>
        <v>1.1726011726011725</v>
      </c>
    </row>
    <row r="156" spans="1:6" ht="12.75">
      <c r="A156" s="22" t="s">
        <v>80</v>
      </c>
      <c r="B156" s="22" t="s">
        <v>301</v>
      </c>
      <c r="C156" s="22" t="s">
        <v>302</v>
      </c>
      <c r="D156" s="38">
        <v>159.14825581395348</v>
      </c>
      <c r="E156" s="38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451</v>
      </c>
      <c r="C157" s="22" t="s">
        <v>452</v>
      </c>
      <c r="D157" s="38">
        <v>210.7924528301887</v>
      </c>
      <c r="E157" s="38">
        <v>144</v>
      </c>
      <c r="F157" s="28">
        <f t="shared" si="4"/>
        <v>0.6831364124597207</v>
      </c>
    </row>
    <row r="158" spans="1:6" ht="12.75">
      <c r="A158" s="22" t="s">
        <v>79</v>
      </c>
      <c r="B158" s="22" t="s">
        <v>575</v>
      </c>
      <c r="C158" s="22" t="s">
        <v>576</v>
      </c>
      <c r="D158" s="38">
        <v>152.9433962264151</v>
      </c>
      <c r="E158" s="38">
        <v>84</v>
      </c>
      <c r="F158" s="28">
        <f t="shared" si="4"/>
        <v>0.5492227979274611</v>
      </c>
    </row>
    <row r="159" spans="1:6" ht="12.75">
      <c r="A159" s="22" t="s">
        <v>79</v>
      </c>
      <c r="B159" s="22" t="s">
        <v>233</v>
      </c>
      <c r="C159" s="22" t="s">
        <v>234</v>
      </c>
      <c r="D159" s="38">
        <v>0</v>
      </c>
      <c r="E159" s="38">
        <v>161</v>
      </c>
      <c r="F159" s="28">
        <f t="shared" si="4"/>
        <v>0</v>
      </c>
    </row>
    <row r="160" spans="1:6" ht="12.75">
      <c r="A160" s="22" t="s">
        <v>80</v>
      </c>
      <c r="B160" s="22" t="s">
        <v>613</v>
      </c>
      <c r="C160" s="22" t="s">
        <v>614</v>
      </c>
      <c r="D160" s="38">
        <v>129.71264150943398</v>
      </c>
      <c r="E160" s="38">
        <v>140</v>
      </c>
      <c r="F160" s="28">
        <f t="shared" si="4"/>
        <v>1.079308835059209</v>
      </c>
    </row>
    <row r="161" spans="1:6" ht="12.75">
      <c r="A161" s="22" t="s">
        <v>79</v>
      </c>
      <c r="B161" s="22" t="s">
        <v>587</v>
      </c>
      <c r="C161" s="22" t="s">
        <v>588</v>
      </c>
      <c r="D161" s="38">
        <v>146.32641509433964</v>
      </c>
      <c r="E161" s="38">
        <v>94</v>
      </c>
      <c r="F161" s="28">
        <f t="shared" si="4"/>
        <v>0.6423993913839567</v>
      </c>
    </row>
    <row r="162" spans="1:6" ht="12.75">
      <c r="A162" s="22" t="s">
        <v>83</v>
      </c>
      <c r="B162" s="22" t="s">
        <v>84</v>
      </c>
      <c r="C162" s="22" t="s">
        <v>85</v>
      </c>
      <c r="D162" s="38">
        <v>288</v>
      </c>
      <c r="E162" s="38">
        <v>139</v>
      </c>
      <c r="F162" s="28">
        <f t="shared" si="4"/>
        <v>0.4826388888888889</v>
      </c>
    </row>
    <row r="163" spans="1:6" ht="12.75">
      <c r="A163" s="22" t="s">
        <v>90</v>
      </c>
      <c r="B163" s="22" t="s">
        <v>653</v>
      </c>
      <c r="C163" s="22" t="s">
        <v>654</v>
      </c>
      <c r="D163" s="38">
        <v>77.55276226415093</v>
      </c>
      <c r="E163" s="38">
        <v>67</v>
      </c>
      <c r="F163" s="28">
        <f t="shared" si="4"/>
        <v>0.8639279639298034</v>
      </c>
    </row>
    <row r="164" spans="1:6" ht="12.75">
      <c r="A164" s="22" t="s">
        <v>80</v>
      </c>
      <c r="B164" s="22" t="s">
        <v>595</v>
      </c>
      <c r="C164" s="22" t="s">
        <v>596</v>
      </c>
      <c r="D164" s="38">
        <v>149.9859375</v>
      </c>
      <c r="E164" s="38">
        <v>151</v>
      </c>
      <c r="F164" s="28">
        <f t="shared" si="4"/>
        <v>1.0067610505151525</v>
      </c>
    </row>
    <row r="165" spans="1:6" ht="12.75">
      <c r="A165" s="22" t="s">
        <v>86</v>
      </c>
      <c r="B165" s="22" t="s">
        <v>639</v>
      </c>
      <c r="C165" s="22" t="s">
        <v>640</v>
      </c>
      <c r="D165" s="38">
        <v>264.20773584905663</v>
      </c>
      <c r="E165" s="38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473</v>
      </c>
      <c r="C166" s="22" t="s">
        <v>474</v>
      </c>
      <c r="D166" s="38">
        <v>257.82452830188686</v>
      </c>
      <c r="E166" s="38">
        <v>235</v>
      </c>
      <c r="F166" s="28">
        <f t="shared" si="4"/>
        <v>0.9114726265486982</v>
      </c>
    </row>
    <row r="167" spans="1:6" ht="12.75">
      <c r="A167" s="22" t="s">
        <v>68</v>
      </c>
      <c r="B167" s="22" t="s">
        <v>208</v>
      </c>
      <c r="C167" s="22" t="s">
        <v>209</v>
      </c>
      <c r="D167" s="38">
        <v>401.0524528301887</v>
      </c>
      <c r="E167" s="38">
        <v>155</v>
      </c>
      <c r="F167" s="28">
        <f t="shared" si="4"/>
        <v>0.38648311188768414</v>
      </c>
    </row>
    <row r="168" spans="1:6" ht="12.75">
      <c r="A168" s="22" t="s">
        <v>68</v>
      </c>
      <c r="B168" s="22" t="s">
        <v>553</v>
      </c>
      <c r="C168" s="22" t="s">
        <v>554</v>
      </c>
      <c r="D168" s="38">
        <v>545.5483018867925</v>
      </c>
      <c r="E168" s="38">
        <v>568</v>
      </c>
      <c r="F168" s="28">
        <f t="shared" si="4"/>
        <v>1.0411543726477706</v>
      </c>
    </row>
    <row r="169" spans="1:6" ht="12.75">
      <c r="A169" s="22" t="s">
        <v>83</v>
      </c>
      <c r="B169" s="22" t="s">
        <v>627</v>
      </c>
      <c r="C169" s="22" t="s">
        <v>628</v>
      </c>
      <c r="D169" s="38">
        <v>56.7</v>
      </c>
      <c r="E169" s="38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443</v>
      </c>
      <c r="C170" s="22" t="s">
        <v>444</v>
      </c>
      <c r="D170" s="38">
        <v>146.7309375</v>
      </c>
      <c r="E170" s="38">
        <v>136</v>
      </c>
      <c r="F170" s="28">
        <f t="shared" si="4"/>
        <v>0.9268665648646865</v>
      </c>
    </row>
    <row r="171" spans="1:6" ht="12.75">
      <c r="A171" s="22" t="s">
        <v>90</v>
      </c>
      <c r="B171" s="22" t="s">
        <v>657</v>
      </c>
      <c r="C171" s="43" t="s">
        <v>658</v>
      </c>
      <c r="D171" s="38">
        <v>127.8375</v>
      </c>
      <c r="E171" s="38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463</v>
      </c>
      <c r="C172" s="43" t="s">
        <v>464</v>
      </c>
      <c r="D172" s="38">
        <v>160.65</v>
      </c>
      <c r="E172" s="38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4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2013-04-16T16:45:30Z</dcterms:modified>
  <cp:category/>
  <cp:version/>
  <cp:contentType/>
  <cp:contentStatus/>
</cp:coreProperties>
</file>