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4485" tabRatio="798" activeTab="0"/>
  </bookViews>
  <sheets>
    <sheet name="Commissioner" sheetId="1" r:id="rId1"/>
    <sheet name="SHA" sheetId="2" r:id="rId2"/>
  </sheets>
  <definedNames/>
  <calcPr fullCalcOnLoad="1"/>
</workbook>
</file>

<file path=xl/sharedStrings.xml><?xml version="1.0" encoding="utf-8"?>
<sst xmlns="http://schemas.openxmlformats.org/spreadsheetml/2006/main" count="1032" uniqueCount="367">
  <si>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</si>
  <si>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</si>
  <si>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</si>
  <si>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</si>
  <si>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</si>
  <si>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</si>
  <si>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</si>
  <si>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</si>
  <si>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SHA Code</t>
  </si>
  <si>
    <t>Org Code</t>
  </si>
  <si>
    <t>Period</t>
  </si>
  <si>
    <t>SHA Name</t>
  </si>
  <si>
    <t>Org Name</t>
  </si>
  <si>
    <t>Year</t>
  </si>
  <si>
    <t>Department of Health: Monthly Activity Return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</si>
  <si>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</si>
  <si>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</si>
  <si>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</si>
  <si>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</si>
  <si>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</si>
  <si>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</si>
  <si>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</si>
  <si>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</si>
  <si>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</si>
  <si>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</si>
  <si>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</si>
  <si>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</si>
  <si>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</si>
  <si>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</si>
  <si>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</si>
  <si>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</si>
  <si>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</si>
  <si>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>SHA Level Data</t>
  </si>
  <si>
    <t>Commissioner Level Data</t>
  </si>
  <si>
    <t>Commissioner</t>
  </si>
  <si>
    <t>Kim Anderson - Unify2@dh.gsi.gov.uk</t>
  </si>
  <si>
    <t xml:space="preserve">All 1st Outpatient Attendances (G&amp;A) </t>
  </si>
  <si>
    <t>2012-13</t>
  </si>
  <si>
    <t>Q30</t>
  </si>
  <si>
    <t>NORTH EAST STRATEGIC HEALTH AUTHORITY</t>
  </si>
  <si>
    <t>5D7</t>
  </si>
  <si>
    <t>NEWCASTLE PCT</t>
  </si>
  <si>
    <t>5D8</t>
  </si>
  <si>
    <t>NORTH TYNESIDE PCT</t>
  </si>
  <si>
    <t>5D9</t>
  </si>
  <si>
    <t>HARTLEPOOL PCT</t>
  </si>
  <si>
    <t>5E1</t>
  </si>
  <si>
    <t>STOCKTON-ON-TEES TEACHING PCT</t>
  </si>
  <si>
    <t>5J9</t>
  </si>
  <si>
    <t>DARLINGTON PCT</t>
  </si>
  <si>
    <t>5KF</t>
  </si>
  <si>
    <t>GATESHEAD PCT</t>
  </si>
  <si>
    <t>5KG</t>
  </si>
  <si>
    <t>SOUTH TYNESIDE PCT</t>
  </si>
  <si>
    <t>5KL</t>
  </si>
  <si>
    <t>SUNDERLAND TEACHING PCT</t>
  </si>
  <si>
    <t>5KM</t>
  </si>
  <si>
    <t>MIDDLESBROUGH PCT</t>
  </si>
  <si>
    <t>5ND</t>
  </si>
  <si>
    <t>COUNTY DURHAM PCT</t>
  </si>
  <si>
    <t>5QR</t>
  </si>
  <si>
    <t>REDCAR AND CLEVELAND PCT</t>
  </si>
  <si>
    <t>TAC</t>
  </si>
  <si>
    <t>NORTHUMBERLAND CARE TRUST</t>
  </si>
  <si>
    <t>Q31</t>
  </si>
  <si>
    <t>NORTH WEST STRATEGIC HEALTH AUTHORITY</t>
  </si>
  <si>
    <t>5F5</t>
  </si>
  <si>
    <t>SALFORD PCT</t>
  </si>
  <si>
    <t>5F7</t>
  </si>
  <si>
    <t>STOCKPORT PCT</t>
  </si>
  <si>
    <t>5HG</t>
  </si>
  <si>
    <t>ASHTON, LEIGH AND WIGAN PCT</t>
  </si>
  <si>
    <t>5HP</t>
  </si>
  <si>
    <t>BLACKPOOL PCT</t>
  </si>
  <si>
    <t>5HQ</t>
  </si>
  <si>
    <t>BOLTON PCT</t>
  </si>
  <si>
    <t>5J2</t>
  </si>
  <si>
    <t>WARRINGTON PCT</t>
  </si>
  <si>
    <t>5J4</t>
  </si>
  <si>
    <t>KNOWSLEY PCT</t>
  </si>
  <si>
    <t>5J5</t>
  </si>
  <si>
    <t>OLDHAM PCT</t>
  </si>
  <si>
    <t>5JX</t>
  </si>
  <si>
    <t>BURY PCT</t>
  </si>
  <si>
    <t>5LH</t>
  </si>
  <si>
    <t>TAMESIDE AND GLOSSOP PCT</t>
  </si>
  <si>
    <t>5NE</t>
  </si>
  <si>
    <t>CUMBRIA TEACHING PCT</t>
  </si>
  <si>
    <t>5NF</t>
  </si>
  <si>
    <t>NORTH LANCASHIRE TEACHING PCT</t>
  </si>
  <si>
    <t>5NG</t>
  </si>
  <si>
    <t>CENTRAL LANCASHIRE PCT</t>
  </si>
  <si>
    <t>5NH</t>
  </si>
  <si>
    <t>EAST LANCASHIRE TEACHING PCT</t>
  </si>
  <si>
    <t>5NJ</t>
  </si>
  <si>
    <t>SEFTON PCT</t>
  </si>
  <si>
    <t>5NK</t>
  </si>
  <si>
    <t>WIRRAL PCT</t>
  </si>
  <si>
    <t>5NL</t>
  </si>
  <si>
    <t>LIVERPOOL PCT</t>
  </si>
  <si>
    <t>5NM</t>
  </si>
  <si>
    <t>HALTON AND ST HELENS PCT</t>
  </si>
  <si>
    <t>5NN</t>
  </si>
  <si>
    <t>WESTERN CHESHIRE PCT</t>
  </si>
  <si>
    <t>5NP</t>
  </si>
  <si>
    <t>CENTRAL AND EASTERN CHESHIRE PCT</t>
  </si>
  <si>
    <t>5NQ</t>
  </si>
  <si>
    <t>HEYWOOD, MIDDLETON AND ROCHDALE PCT</t>
  </si>
  <si>
    <t>5NR</t>
  </si>
  <si>
    <t>TRAFFORD PCT</t>
  </si>
  <si>
    <t>5NT</t>
  </si>
  <si>
    <t>MANCHESTER PCT</t>
  </si>
  <si>
    <t>TAP</t>
  </si>
  <si>
    <t>BLACKBURN WITH DARWEN TEACHING CARE TRUST PLUS</t>
  </si>
  <si>
    <t>Q32</t>
  </si>
  <si>
    <t>YORKSHIRE AND THE HUMBER STRATEGIC HEALTH AUTHORITY</t>
  </si>
  <si>
    <t>5EF</t>
  </si>
  <si>
    <t>NORTH LINCOLNSHIRE PCT</t>
  </si>
  <si>
    <t>5H8</t>
  </si>
  <si>
    <t>ROTHERHAM PCT</t>
  </si>
  <si>
    <t>5J6</t>
  </si>
  <si>
    <t>CALDERDALE PCT</t>
  </si>
  <si>
    <t>5JE</t>
  </si>
  <si>
    <t>BARNSLEY PCT</t>
  </si>
  <si>
    <t>5N1</t>
  </si>
  <si>
    <t>LEEDS PCT</t>
  </si>
  <si>
    <t>5N2</t>
  </si>
  <si>
    <t>KIRKLEES PCT</t>
  </si>
  <si>
    <t>5N3</t>
  </si>
  <si>
    <t>WAKEFIELD DISTRICT PCT</t>
  </si>
  <si>
    <t>5N4</t>
  </si>
  <si>
    <t>SHEFFIELD PCT</t>
  </si>
  <si>
    <t>5N5</t>
  </si>
  <si>
    <t>DONCASTER PCT</t>
  </si>
  <si>
    <t>5NV</t>
  </si>
  <si>
    <t>NORTH YORKSHIRE AND YORK PCT</t>
  </si>
  <si>
    <t>5NW</t>
  </si>
  <si>
    <t>EAST RIDING OF YORKSHIRE PCT</t>
  </si>
  <si>
    <t>5NX</t>
  </si>
  <si>
    <t>HULL TEACHING PCT</t>
  </si>
  <si>
    <t>5NY</t>
  </si>
  <si>
    <t>BRADFORD AND AIREDALE TEACHING PCT</t>
  </si>
  <si>
    <t>TAN</t>
  </si>
  <si>
    <t>NORTH EAST LINCOLNSHIRE CARE TRUST PLUS</t>
  </si>
  <si>
    <t>Q33</t>
  </si>
  <si>
    <t>EAST MIDLANDS STRATEGIC HEALTH AUTHORITY</t>
  </si>
  <si>
    <t>5EM</t>
  </si>
  <si>
    <t>NOTTINGHAM CITY PCT</t>
  </si>
  <si>
    <t>5ET</t>
  </si>
  <si>
    <t>BASSETLAW PCT</t>
  </si>
  <si>
    <t>5N6</t>
  </si>
  <si>
    <t>DERBYSHIRE COUNTY PCT</t>
  </si>
  <si>
    <t>5N7</t>
  </si>
  <si>
    <t>DERBY CITY PCT</t>
  </si>
  <si>
    <t>5N8</t>
  </si>
  <si>
    <t>NOTTINGHAMSHIRE COUNTY TEACHING PCT</t>
  </si>
  <si>
    <t>5N9</t>
  </si>
  <si>
    <t>LINCOLNSHIRE TEACHING PCT</t>
  </si>
  <si>
    <t>5PA</t>
  </si>
  <si>
    <t>LEICESTERSHIRE COUNTY AND RUTLAND PCT</t>
  </si>
  <si>
    <t>5PC</t>
  </si>
  <si>
    <t>LEICESTER CITY PCT</t>
  </si>
  <si>
    <t>5PD</t>
  </si>
  <si>
    <t>NORTHAMPTONSHIRE TEACHING PCT</t>
  </si>
  <si>
    <t>Q34</t>
  </si>
  <si>
    <t>WEST MIDLANDS STRATEGIC HEALTH AUTHORITY</t>
  </si>
  <si>
    <t>5CN</t>
  </si>
  <si>
    <t>HEREFORDSHIRE PCT</t>
  </si>
  <si>
    <t>5M1</t>
  </si>
  <si>
    <t>SOUTH BIRMINGHAM PCT</t>
  </si>
  <si>
    <t>5M2</t>
  </si>
  <si>
    <t>SHROPSHIRE COUNTY PCT</t>
  </si>
  <si>
    <t>5M3</t>
  </si>
  <si>
    <t>WALSALL TEACHING PCT</t>
  </si>
  <si>
    <t>5MD</t>
  </si>
  <si>
    <t>COVENTRY TEACHING PCT</t>
  </si>
  <si>
    <t>5MK</t>
  </si>
  <si>
    <t>TELFORD AND WREKIN PCT</t>
  </si>
  <si>
    <t>5MV</t>
  </si>
  <si>
    <t>WOLVERHAMPTON CITY PCT</t>
  </si>
  <si>
    <t>5MX</t>
  </si>
  <si>
    <t>HEART OF BIRMINGHAM TEACHING PCT</t>
  </si>
  <si>
    <t>5PE</t>
  </si>
  <si>
    <t>DUDLEY PCT</t>
  </si>
  <si>
    <t>5PF</t>
  </si>
  <si>
    <t>SANDWELL PCT</t>
  </si>
  <si>
    <t>5PG</t>
  </si>
  <si>
    <t>BIRMINGHAM EAST AND NORTH PCT</t>
  </si>
  <si>
    <t>5PH</t>
  </si>
  <si>
    <t>NORTH STAFFORDSHIRE PCT</t>
  </si>
  <si>
    <t>5PJ</t>
  </si>
  <si>
    <t>STOKE ON TRENT PCT</t>
  </si>
  <si>
    <t>5PK</t>
  </si>
  <si>
    <t>SOUTH STAFFORDSHIRE PCT</t>
  </si>
  <si>
    <t>5PL</t>
  </si>
  <si>
    <t>WORCESTERSHIRE PCT</t>
  </si>
  <si>
    <t>5PM</t>
  </si>
  <si>
    <t>WARWICKSHIRE PCT</t>
  </si>
  <si>
    <t>5QW</t>
  </si>
  <si>
    <t>SOLIHULL PCT</t>
  </si>
  <si>
    <t>Q35</t>
  </si>
  <si>
    <t>EAST OF ENGLAND STRATEGIC HEALTH AUTHORITY</t>
  </si>
  <si>
    <t>5GC</t>
  </si>
  <si>
    <t>LUTON PCT</t>
  </si>
  <si>
    <t>5P1</t>
  </si>
  <si>
    <t>SOUTH EAST ESSEX PCT</t>
  </si>
  <si>
    <t>5P2</t>
  </si>
  <si>
    <t>BEDFORDSHIRE PCT</t>
  </si>
  <si>
    <t>5PN</t>
  </si>
  <si>
    <t>PETERBOROUGH PCT</t>
  </si>
  <si>
    <t>5PP</t>
  </si>
  <si>
    <t>CAMBRIDGESHIRE PCT</t>
  </si>
  <si>
    <t>5PQ</t>
  </si>
  <si>
    <t>NORFOLK PCT</t>
  </si>
  <si>
    <t>5PR</t>
  </si>
  <si>
    <t>GREAT YARMOUTH AND WAVENEY PCT</t>
  </si>
  <si>
    <t>5PT</t>
  </si>
  <si>
    <t>SUFFOLK PCT</t>
  </si>
  <si>
    <t>5PV</t>
  </si>
  <si>
    <t>WEST ESSEX PCT</t>
  </si>
  <si>
    <t>5PW</t>
  </si>
  <si>
    <t>NORTH EAST ESSEX PCT</t>
  </si>
  <si>
    <t>5PX</t>
  </si>
  <si>
    <t>MID ESSEX PCT</t>
  </si>
  <si>
    <t>5PY</t>
  </si>
  <si>
    <t>SOUTH WEST ESSEX PCT</t>
  </si>
  <si>
    <t>5QV</t>
  </si>
  <si>
    <t>HERTFORDSHIRE PCT</t>
  </si>
  <si>
    <t>Q36</t>
  </si>
  <si>
    <t>LONDON STRATEGIC HEALTH AUTHORITY</t>
  </si>
  <si>
    <t>5A4</t>
  </si>
  <si>
    <t>HAVERING PCT</t>
  </si>
  <si>
    <t>5A5</t>
  </si>
  <si>
    <t>KINGSTON PCT</t>
  </si>
  <si>
    <t>5A7</t>
  </si>
  <si>
    <t>BROMLEY PCT</t>
  </si>
  <si>
    <t>5A8</t>
  </si>
  <si>
    <t>GREENWICH TEACHING PCT</t>
  </si>
  <si>
    <t>5A9</t>
  </si>
  <si>
    <t>BARNET PCT</t>
  </si>
  <si>
    <t>5AT</t>
  </si>
  <si>
    <t>HILLINGDON PCT</t>
  </si>
  <si>
    <t>5C1</t>
  </si>
  <si>
    <t>ENFIELD PCT</t>
  </si>
  <si>
    <t>5C2</t>
  </si>
  <si>
    <t>BARKING AND DAGENHAM PCT</t>
  </si>
  <si>
    <t>5C3</t>
  </si>
  <si>
    <t>CITY AND HACKNEY TEACHING PCT</t>
  </si>
  <si>
    <t>5C4</t>
  </si>
  <si>
    <t>TOWER HAMLETS PCT</t>
  </si>
  <si>
    <t>5C5</t>
  </si>
  <si>
    <t>NEWHAM PCT</t>
  </si>
  <si>
    <t>5C9</t>
  </si>
  <si>
    <t>HARINGEY TEACHING PCT</t>
  </si>
  <si>
    <t>5H1</t>
  </si>
  <si>
    <t>HAMMERSMITH AND FULHAM PCT</t>
  </si>
  <si>
    <t>5HX</t>
  </si>
  <si>
    <t>EALING PCT</t>
  </si>
  <si>
    <t>5HY</t>
  </si>
  <si>
    <t>HOUNSLOW PCT</t>
  </si>
  <si>
    <t>5K5</t>
  </si>
  <si>
    <t>BRENT TEACHING PCT</t>
  </si>
  <si>
    <t>5K6</t>
  </si>
  <si>
    <t>HARROW PCT</t>
  </si>
  <si>
    <t>5K7</t>
  </si>
  <si>
    <t>CAMDEN PCT</t>
  </si>
  <si>
    <t>5K8</t>
  </si>
  <si>
    <t>ISLINGTON PCT</t>
  </si>
  <si>
    <t>5K9</t>
  </si>
  <si>
    <t>CROYDON PCT</t>
  </si>
  <si>
    <t>5LA</t>
  </si>
  <si>
    <t>KENSINGTON AND CHELSEA PCT</t>
  </si>
  <si>
    <t>5LC</t>
  </si>
  <si>
    <t>WESTMINSTER PCT</t>
  </si>
  <si>
    <t>5LD</t>
  </si>
  <si>
    <t>LAMBETH PCT</t>
  </si>
  <si>
    <t>5LE</t>
  </si>
  <si>
    <t>SOUTHWARK PCT</t>
  </si>
  <si>
    <t>5LF</t>
  </si>
  <si>
    <t>LEWISHAM PCT</t>
  </si>
  <si>
    <t>5LG</t>
  </si>
  <si>
    <t>WANDSWORTH PCT</t>
  </si>
  <si>
    <t>5M6</t>
  </si>
  <si>
    <t>RICHMOND AND TWICKENHAM PCT</t>
  </si>
  <si>
    <t>5M7</t>
  </si>
  <si>
    <t>SUTTON AND MERTON PCT</t>
  </si>
  <si>
    <t>5NA</t>
  </si>
  <si>
    <t>REDBRIDGE PCT</t>
  </si>
  <si>
    <t>5NC</t>
  </si>
  <si>
    <t>WALTHAM FOREST PCT</t>
  </si>
  <si>
    <t>TAK</t>
  </si>
  <si>
    <t>BEXLEY CARE TRUST</t>
  </si>
  <si>
    <t>Q37</t>
  </si>
  <si>
    <t>SOUTH EAST COAST STRATEGIC HEALTH AUTHORITY</t>
  </si>
  <si>
    <t>5L3</t>
  </si>
  <si>
    <t>MEDWAY PCT</t>
  </si>
  <si>
    <t>5LQ</t>
  </si>
  <si>
    <t>BRIGHTON AND HOVE CITY PCT</t>
  </si>
  <si>
    <t>5P5</t>
  </si>
  <si>
    <t>SURREY PCT</t>
  </si>
  <si>
    <t>5P6</t>
  </si>
  <si>
    <t>WEST SUSSEX PCT</t>
  </si>
  <si>
    <t>5P7</t>
  </si>
  <si>
    <t>EAST SUSSEX DOWNS AND WEALD PCT</t>
  </si>
  <si>
    <t>5P8</t>
  </si>
  <si>
    <t>HASTINGS AND ROTHER PCT</t>
  </si>
  <si>
    <t>5P9</t>
  </si>
  <si>
    <t>WEST KENT PCT</t>
  </si>
  <si>
    <t>5QA</t>
  </si>
  <si>
    <t>EASTERN AND COASTAL KENT PCT</t>
  </si>
  <si>
    <t>Q38</t>
  </si>
  <si>
    <t>SOUTH CENTRAL STRATEGIC HEALTH AUTHORITY</t>
  </si>
  <si>
    <t>5CQ</t>
  </si>
  <si>
    <t>MILTON KEYNES PCT</t>
  </si>
  <si>
    <t>5FE</t>
  </si>
  <si>
    <t>PORTSMOUTH CITY TEACHING PCT</t>
  </si>
  <si>
    <t>5L1</t>
  </si>
  <si>
    <t>SOUTHAMPTON CITY PCT</t>
  </si>
  <si>
    <t>5QC</t>
  </si>
  <si>
    <t>HAMPSHIRE PCT</t>
  </si>
  <si>
    <t>5QD</t>
  </si>
  <si>
    <t>BUCKINGHAMSHIRE PCT</t>
  </si>
  <si>
    <t>5QE</t>
  </si>
  <si>
    <t>OXFORDSHIRE PCT</t>
  </si>
  <si>
    <t>5QF</t>
  </si>
  <si>
    <t>BERKSHIRE WEST PCT</t>
  </si>
  <si>
    <t>5QG</t>
  </si>
  <si>
    <t>BERKSHIRE EAST PCT</t>
  </si>
  <si>
    <t>5QT</t>
  </si>
  <si>
    <t>ISLE OF WIGHT NHS PCT</t>
  </si>
  <si>
    <t>Q39</t>
  </si>
  <si>
    <t>SOUTH WEST STRATEGIC HEALTH AUTHORITY</t>
  </si>
  <si>
    <t>5A3</t>
  </si>
  <si>
    <t>SOUTH GLOUCESTERSHIRE PCT</t>
  </si>
  <si>
    <t>5F1</t>
  </si>
  <si>
    <t>PLYMOUTH TEACHING PCT</t>
  </si>
  <si>
    <t>5FL</t>
  </si>
  <si>
    <t>BATH AND NORTH EAST SOMERSET PCT</t>
  </si>
  <si>
    <t>5K3</t>
  </si>
  <si>
    <t>SWINDON PCT</t>
  </si>
  <si>
    <t>5M8</t>
  </si>
  <si>
    <t>NORTH SOMERSET PCT</t>
  </si>
  <si>
    <t>5QH</t>
  </si>
  <si>
    <t>GLOUCESTERSHIRE PCT</t>
  </si>
  <si>
    <t>5QJ</t>
  </si>
  <si>
    <t>BRISTOL PCT</t>
  </si>
  <si>
    <t>5QK</t>
  </si>
  <si>
    <t>WILTSHIRE PCT</t>
  </si>
  <si>
    <t>5QL</t>
  </si>
  <si>
    <t>SOMERSET PCT</t>
  </si>
  <si>
    <t>5QM</t>
  </si>
  <si>
    <t>DORSET PCT</t>
  </si>
  <si>
    <t>5QN</t>
  </si>
  <si>
    <t>BOURNEMOUTH AND POOLE TEACHING PCT</t>
  </si>
  <si>
    <t>5QP</t>
  </si>
  <si>
    <t>CORNWALL AND ISLES OF SCILLY PCT</t>
  </si>
  <si>
    <t>5QQ</t>
  </si>
  <si>
    <t>DEVON PCT</t>
  </si>
  <si>
    <t>TAL</t>
  </si>
  <si>
    <t>TORBAY CARE TRUST</t>
  </si>
  <si>
    <t>YDD82</t>
  </si>
  <si>
    <t>NATIONAL COMMISSIONING GROUP</t>
  </si>
  <si>
    <t>January 2013</t>
  </si>
  <si>
    <t>15th March 2013</t>
  </si>
  <si>
    <t>JANUARY</t>
  </si>
  <si>
    <t>12th July 2013</t>
  </si>
  <si>
    <t>Revised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</si>
</sst>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</numFmts>
  <fonts count="41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164" fontId="1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3" xfId="0" applyFont="1" applyFill="1" applyBorder="1" applyAlignment="1">
      <alignment vertical="center" wrapText="1"/>
    </xf>
    <xf numFmtId="41" fontId="1" fillId="33" borderId="10" xfId="42" applyNumberFormat="1" applyFont="1" applyFill="1" applyBorder="1" applyAlignment="1">
      <alignment/>
    </xf>
    <xf numFmtId="41" fontId="1" fillId="33" borderId="11" xfId="42" applyNumberFormat="1" applyFont="1" applyFill="1" applyBorder="1" applyAlignment="1">
      <alignment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2" fillId="33" borderId="14" xfId="0" applyFont="1" applyFill="1" applyBorder="1" applyAlignment="1">
      <alignment/>
    </xf>
    <xf numFmtId="0" fontId="4" fillId="0" borderId="15" xfId="0" applyFont="1" applyFill="1" applyBorder="1" applyAlignment="1">
      <alignment vertical="center" wrapText="1"/>
    </xf>
    <xf numFmtId="164" fontId="1" fillId="33" borderId="12" xfId="0" applyNumberFormat="1" applyFont="1" applyFill="1" applyBorder="1" applyAlignment="1">
      <alignment/>
    </xf>
    <xf numFmtId="41" fontId="1" fillId="33" borderId="12" xfId="42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 vertical="center" wrapText="1"/>
    </xf>
    <xf numFmtId="3" fontId="1" fillId="0" borderId="13" xfId="0" applyNumberFormat="1" applyFont="1" applyFill="1" applyBorder="1" applyAlignment="1">
      <alignment vertical="center" wrapText="1"/>
    </xf>
    <xf numFmtId="3" fontId="4" fillId="0" borderId="15" xfId="0" applyNumberFormat="1" applyFont="1" applyFill="1" applyBorder="1" applyAlignment="1">
      <alignment vertical="center" wrapText="1"/>
    </xf>
    <xf numFmtId="3" fontId="1" fillId="33" borderId="0" xfId="0" applyNumberFormat="1" applyFont="1" applyFill="1" applyAlignment="1">
      <alignment/>
    </xf>
    <xf numFmtId="3" fontId="1" fillId="33" borderId="10" xfId="42" applyNumberFormat="1" applyFont="1" applyFill="1" applyBorder="1" applyAlignment="1">
      <alignment horizontal="right"/>
    </xf>
    <xf numFmtId="3" fontId="1" fillId="33" borderId="11" xfId="42" applyNumberFormat="1" applyFont="1" applyFill="1" applyBorder="1" applyAlignment="1">
      <alignment horizontal="right"/>
    </xf>
    <xf numFmtId="3" fontId="1" fillId="33" borderId="12" xfId="42" applyNumberFormat="1" applyFont="1" applyFill="1" applyBorder="1" applyAlignment="1">
      <alignment horizontal="right"/>
    </xf>
    <xf numFmtId="3" fontId="1" fillId="0" borderId="10" xfId="42" applyNumberFormat="1" applyFont="1" applyFill="1" applyBorder="1" applyAlignment="1">
      <alignment vertical="center" wrapText="1"/>
    </xf>
    <xf numFmtId="3" fontId="1" fillId="0" borderId="11" xfId="42" applyNumberFormat="1" applyFont="1" applyFill="1" applyBorder="1" applyAlignment="1">
      <alignment vertical="center" wrapText="1"/>
    </xf>
    <xf numFmtId="3" fontId="1" fillId="0" borderId="12" xfId="42" applyNumberFormat="1" applyFont="1" applyFill="1" applyBorder="1" applyAlignment="1">
      <alignment vertical="center" wrapText="1"/>
    </xf>
    <xf numFmtId="3" fontId="1" fillId="33" borderId="12" xfId="0" applyNumberFormat="1" applyFont="1" applyFill="1" applyBorder="1" applyAlignment="1">
      <alignment/>
    </xf>
    <xf numFmtId="3" fontId="1" fillId="33" borderId="17" xfId="0" applyNumberFormat="1" applyFont="1" applyFill="1" applyBorder="1" applyAlignment="1">
      <alignment/>
    </xf>
    <xf numFmtId="0" fontId="1" fillId="33" borderId="17" xfId="0" applyFont="1" applyFill="1" applyBorder="1" applyAlignment="1">
      <alignment/>
    </xf>
    <xf numFmtId="49" fontId="1" fillId="33" borderId="11" xfId="42" applyNumberFormat="1" applyFont="1" applyFill="1" applyBorder="1" applyAlignment="1">
      <alignment/>
    </xf>
    <xf numFmtId="3" fontId="1" fillId="0" borderId="16" xfId="42" applyNumberFormat="1" applyFont="1" applyFill="1" applyBorder="1" applyAlignment="1">
      <alignment vertical="center" wrapText="1"/>
    </xf>
    <xf numFmtId="3" fontId="1" fillId="0" borderId="13" xfId="42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/>
    </xf>
    <xf numFmtId="0" fontId="2" fillId="33" borderId="14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2</xdr:row>
      <xdr:rowOff>104775</xdr:rowOff>
    </xdr:from>
    <xdr:to>
      <xdr:col>6</xdr:col>
      <xdr:colOff>447675</xdr:colOff>
      <xdr:row>8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485775"/>
          <a:ext cx="1181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142875</xdr:colOff>
      <xdr:row>2</xdr:row>
      <xdr:rowOff>114300</xdr:rowOff>
    </xdr:from>
    <xdr:to>
      <xdr:col>6</xdr:col>
      <xdr:colOff>152400</xdr:colOff>
      <xdr:row>8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495300"/>
          <a:ext cx="1181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168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8" customWidth="1"/>
    <col min="2" max="2" width="11.8515625" style="8" customWidth="1"/>
    <col min="3" max="3" width="12.28125" style="8" customWidth="1"/>
    <col min="4" max="4" width="10.7109375" style="8" customWidth="1"/>
    <col min="5" max="5" width="64.8515625" style="8" bestFit="1" customWidth="1"/>
    <col min="6" max="6" width="11.28125" style="8" customWidth="1"/>
    <col min="7" max="7" width="50.57421875" style="8" customWidth="1"/>
    <col min="8" max="21" width="11.00390625" style="8" customWidth="1"/>
    <col min="22" max="16384" width="9.140625" style="8" customWidth="1"/>
  </cols>
  <sheetData>
    <row r="1" s="9" customFormat="1" ht="10.5" customHeight="1"/>
    <row r="2" spans="2:7" ht="19.5" customHeight="1">
      <c r="B2" s="10" t="s">
        <v>0</v>
      </c>
      <c r="C2" s="16" t="s">
        <v>16</v>
      </c>
      <c r="D2" s="16"/>
      <c r="F2" s="14"/>
      <c r="G2" s="15"/>
    </row>
    <row r="3" spans="2:7" ht="12.75" customHeight="1">
      <c r="B3" s="10" t="s">
        <v>31</v>
      </c>
      <c r="C3" s="43" t="s">
        <v>15</v>
      </c>
      <c r="D3" s="43"/>
      <c r="E3" s="43"/>
      <c r="F3" s="14"/>
      <c r="G3" s="11"/>
    </row>
    <row r="4" spans="2:6" ht="12.75">
      <c r="B4" s="10"/>
      <c r="C4" s="43"/>
      <c r="D4" s="43"/>
      <c r="E4" s="43"/>
      <c r="F4" s="14"/>
    </row>
    <row r="5" spans="2:6" ht="19.5" customHeight="1">
      <c r="B5" s="10" t="s">
        <v>1</v>
      </c>
      <c r="C5" s="21" t="s">
        <v>362</v>
      </c>
      <c r="D5" s="20"/>
      <c r="F5" s="14"/>
    </row>
    <row r="6" spans="2:6" ht="12.75">
      <c r="B6" s="10" t="s">
        <v>2</v>
      </c>
      <c r="C6" s="12" t="s">
        <v>14</v>
      </c>
      <c r="D6" s="12"/>
      <c r="F6" s="14"/>
    </row>
    <row r="7" spans="2:6" ht="12.75">
      <c r="B7" s="10" t="s">
        <v>5</v>
      </c>
      <c r="C7" s="44" t="s">
        <v>34</v>
      </c>
      <c r="D7" s="44"/>
      <c r="F7" s="14"/>
    </row>
    <row r="8" spans="2:6" ht="12.75">
      <c r="B8" s="10" t="s">
        <v>3</v>
      </c>
      <c r="C8" s="12" t="s">
        <v>363</v>
      </c>
      <c r="D8" s="12"/>
      <c r="E8" s="42"/>
      <c r="F8" s="42"/>
    </row>
    <row r="9" spans="2:7" ht="12.75">
      <c r="B9" s="10" t="s">
        <v>4</v>
      </c>
      <c r="C9" s="44" t="s">
        <v>365</v>
      </c>
      <c r="D9" s="44"/>
      <c r="F9" s="14"/>
      <c r="G9" s="12"/>
    </row>
    <row r="10" spans="2:6" ht="12.75">
      <c r="B10" s="10" t="s">
        <v>6</v>
      </c>
      <c r="C10" s="44" t="s">
        <v>366</v>
      </c>
      <c r="D10" s="44"/>
      <c r="F10" s="14"/>
    </row>
    <row r="11" spans="2:7" ht="12.75">
      <c r="B11" s="10" t="s">
        <v>7</v>
      </c>
      <c r="C11" s="12" t="s">
        <v>35</v>
      </c>
      <c r="D11" s="12"/>
      <c r="F11" s="14"/>
      <c r="G11" s="12"/>
    </row>
    <row r="12" spans="6:21" ht="12.75">
      <c r="F12" s="13"/>
      <c r="G12" s="12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</row>
    <row r="13" spans="2:4" ht="15">
      <c r="B13" s="45" t="s">
        <v>33</v>
      </c>
      <c r="C13" s="45"/>
      <c r="D13" s="45"/>
    </row>
    <row r="14" spans="2:21" ht="127.5">
      <c r="B14" s="17" t="s">
        <v>13</v>
      </c>
      <c r="C14" s="17" t="s">
        <v>10</v>
      </c>
      <c r="D14" s="17" t="s">
        <v>8</v>
      </c>
      <c r="E14" s="17" t="s">
        <v>11</v>
      </c>
      <c r="F14" s="17" t="s">
        <v>9</v>
      </c>
      <c r="G14" s="17" t="s">
        <v>12</v>
      </c>
      <c r="H14" s="17" t="s">
        <v>18</v>
      </c>
      <c r="I14" s="17" t="s">
        <v>19</v>
      </c>
      <c r="J14" s="17" t="s">
        <v>20</v>
      </c>
      <c r="K14" s="17" t="s">
        <v>21</v>
      </c>
      <c r="L14" s="17" t="s">
        <v>22</v>
      </c>
      <c r="M14" s="17" t="s">
        <v>23</v>
      </c>
      <c r="N14" s="17" t="s">
        <v>24</v>
      </c>
      <c r="O14" s="17" t="s">
        <v>25</v>
      </c>
      <c r="P14" s="17" t="s">
        <v>27</v>
      </c>
      <c r="Q14" s="17" t="s">
        <v>26</v>
      </c>
      <c r="R14" s="17" t="s">
        <v>28</v>
      </c>
      <c r="S14" s="17" t="s">
        <v>29</v>
      </c>
      <c r="T14" s="17" t="s">
        <v>30</v>
      </c>
      <c r="U14" s="17" t="s">
        <v>36</v>
      </c>
    </row>
    <row r="15" spans="2:21" ht="12.75">
      <c r="B15" s="1" t="s">
        <v>37</v>
      </c>
      <c r="C15" s="1" t="s">
        <v>364</v>
      </c>
      <c r="D15" s="1"/>
      <c r="E15" s="1"/>
      <c r="F15" s="1"/>
      <c r="G15" s="1" t="s">
        <v>17</v>
      </c>
      <c r="H15" s="26">
        <f aca="true" t="shared" si="0" ref="H15:U15">SUM(H17:H168)</f>
        <v>122723</v>
      </c>
      <c r="I15" s="26">
        <f t="shared" si="0"/>
        <v>528064</v>
      </c>
      <c r="J15" s="26">
        <f t="shared" si="0"/>
        <v>650787</v>
      </c>
      <c r="K15" s="26">
        <f t="shared" si="0"/>
        <v>19483</v>
      </c>
      <c r="L15" s="27">
        <f t="shared" si="0"/>
        <v>166569</v>
      </c>
      <c r="M15" s="27">
        <f t="shared" si="0"/>
        <v>186052</v>
      </c>
      <c r="N15" s="27">
        <f t="shared" si="0"/>
        <v>20384</v>
      </c>
      <c r="O15" s="27">
        <f t="shared" si="0"/>
        <v>466788</v>
      </c>
      <c r="P15" s="27">
        <f t="shared" si="0"/>
        <v>1009393</v>
      </c>
      <c r="Q15" s="27">
        <f t="shared" si="0"/>
        <v>856616</v>
      </c>
      <c r="R15" s="27">
        <f t="shared" si="0"/>
        <v>959026</v>
      </c>
      <c r="S15" s="27">
        <f t="shared" si="0"/>
        <v>815601</v>
      </c>
      <c r="T15" s="27">
        <f t="shared" si="0"/>
        <v>588781</v>
      </c>
      <c r="U15" s="27">
        <f t="shared" si="0"/>
        <v>1429490</v>
      </c>
    </row>
    <row r="16" spans="2:21" ht="12.75">
      <c r="B16" s="23"/>
      <c r="C16" s="23"/>
      <c r="D16" s="23"/>
      <c r="E16" s="23"/>
      <c r="F16" s="23"/>
      <c r="G16" s="23"/>
      <c r="H16" s="28"/>
      <c r="I16" s="28"/>
      <c r="J16" s="28"/>
      <c r="K16" s="28"/>
      <c r="L16" s="29"/>
      <c r="M16" s="29"/>
      <c r="N16" s="29"/>
      <c r="O16" s="29"/>
      <c r="P16" s="29"/>
      <c r="Q16" s="29"/>
      <c r="R16" s="29"/>
      <c r="S16" s="29"/>
      <c r="T16" s="29"/>
      <c r="U16" s="29"/>
    </row>
    <row r="17" spans="2:21" ht="12.75">
      <c r="B17" s="1" t="s">
        <v>37</v>
      </c>
      <c r="C17" s="2" t="s">
        <v>364</v>
      </c>
      <c r="D17" s="2" t="s">
        <v>38</v>
      </c>
      <c r="E17" s="3" t="s">
        <v>39</v>
      </c>
      <c r="F17" s="3" t="s">
        <v>40</v>
      </c>
      <c r="G17" s="18" t="s">
        <v>41</v>
      </c>
      <c r="H17" s="30">
        <v>682</v>
      </c>
      <c r="I17" s="30">
        <v>3365</v>
      </c>
      <c r="J17" s="30">
        <v>4047</v>
      </c>
      <c r="K17" s="30">
        <v>68</v>
      </c>
      <c r="L17" s="30">
        <v>1146</v>
      </c>
      <c r="M17" s="30">
        <v>1214</v>
      </c>
      <c r="N17" s="30">
        <v>137</v>
      </c>
      <c r="O17" s="30">
        <v>2725</v>
      </c>
      <c r="P17" s="30">
        <v>5449</v>
      </c>
      <c r="Q17" s="30">
        <v>4639</v>
      </c>
      <c r="R17" s="30">
        <v>5218</v>
      </c>
      <c r="S17" s="30">
        <v>4449</v>
      </c>
      <c r="T17" s="30">
        <v>4454</v>
      </c>
      <c r="U17" s="30">
        <v>10137</v>
      </c>
    </row>
    <row r="18" spans="2:21" ht="12.75">
      <c r="B18" s="4" t="s">
        <v>37</v>
      </c>
      <c r="C18" s="37" t="s">
        <v>364</v>
      </c>
      <c r="D18" s="5" t="s">
        <v>38</v>
      </c>
      <c r="E18" s="6" t="s">
        <v>39</v>
      </c>
      <c r="F18" s="6" t="s">
        <v>42</v>
      </c>
      <c r="G18" s="19" t="s">
        <v>43</v>
      </c>
      <c r="H18" s="31">
        <v>558</v>
      </c>
      <c r="I18" s="31">
        <v>2993</v>
      </c>
      <c r="J18" s="31">
        <v>3551</v>
      </c>
      <c r="K18" s="31">
        <v>58</v>
      </c>
      <c r="L18" s="31">
        <v>1032</v>
      </c>
      <c r="M18" s="31">
        <v>1090</v>
      </c>
      <c r="N18" s="31">
        <v>189</v>
      </c>
      <c r="O18" s="31">
        <v>2073</v>
      </c>
      <c r="P18" s="31">
        <v>4521</v>
      </c>
      <c r="Q18" s="31">
        <v>4078</v>
      </c>
      <c r="R18" s="31">
        <v>4251</v>
      </c>
      <c r="S18" s="31">
        <v>3860</v>
      </c>
      <c r="T18" s="31">
        <v>4087</v>
      </c>
      <c r="U18" s="31">
        <v>8035</v>
      </c>
    </row>
    <row r="19" spans="2:21" ht="12.75">
      <c r="B19" s="4" t="s">
        <v>37</v>
      </c>
      <c r="C19" s="5" t="s">
        <v>364</v>
      </c>
      <c r="D19" s="5" t="s">
        <v>38</v>
      </c>
      <c r="E19" s="6" t="s">
        <v>39</v>
      </c>
      <c r="F19" s="6" t="s">
        <v>44</v>
      </c>
      <c r="G19" s="19" t="s">
        <v>45</v>
      </c>
      <c r="H19" s="31">
        <v>195</v>
      </c>
      <c r="I19" s="31">
        <v>1110</v>
      </c>
      <c r="J19" s="31">
        <v>1305</v>
      </c>
      <c r="K19" s="31">
        <v>24</v>
      </c>
      <c r="L19" s="31">
        <v>318</v>
      </c>
      <c r="M19" s="31">
        <v>342</v>
      </c>
      <c r="N19" s="31">
        <v>15</v>
      </c>
      <c r="O19" s="31">
        <v>1020</v>
      </c>
      <c r="P19" s="31">
        <v>1483</v>
      </c>
      <c r="Q19" s="31">
        <v>1325</v>
      </c>
      <c r="R19" s="31">
        <v>1433</v>
      </c>
      <c r="S19" s="31">
        <v>1266</v>
      </c>
      <c r="T19" s="31">
        <v>814</v>
      </c>
      <c r="U19" s="31">
        <v>1994</v>
      </c>
    </row>
    <row r="20" spans="2:21" ht="12.75" customHeight="1">
      <c r="B20" s="4" t="s">
        <v>37</v>
      </c>
      <c r="C20" s="5" t="s">
        <v>364</v>
      </c>
      <c r="D20" s="5" t="s">
        <v>38</v>
      </c>
      <c r="E20" s="6" t="s">
        <v>39</v>
      </c>
      <c r="F20" s="6" t="s">
        <v>46</v>
      </c>
      <c r="G20" s="19" t="s">
        <v>47</v>
      </c>
      <c r="H20" s="31">
        <v>427</v>
      </c>
      <c r="I20" s="31">
        <v>2348</v>
      </c>
      <c r="J20" s="31">
        <v>2775</v>
      </c>
      <c r="K20" s="31">
        <v>66</v>
      </c>
      <c r="L20" s="31">
        <v>863</v>
      </c>
      <c r="M20" s="31">
        <v>929</v>
      </c>
      <c r="N20" s="31">
        <v>53</v>
      </c>
      <c r="O20" s="31">
        <v>1734</v>
      </c>
      <c r="P20" s="31">
        <v>3377</v>
      </c>
      <c r="Q20" s="31">
        <v>2895</v>
      </c>
      <c r="R20" s="31">
        <v>3343</v>
      </c>
      <c r="S20" s="31">
        <v>2869</v>
      </c>
      <c r="T20" s="31">
        <v>1393</v>
      </c>
      <c r="U20" s="31">
        <v>4132</v>
      </c>
    </row>
    <row r="21" spans="2:21" ht="12.75">
      <c r="B21" s="4" t="s">
        <v>37</v>
      </c>
      <c r="C21" s="5" t="s">
        <v>364</v>
      </c>
      <c r="D21" s="5" t="s">
        <v>38</v>
      </c>
      <c r="E21" s="6" t="s">
        <v>39</v>
      </c>
      <c r="F21" s="6" t="s">
        <v>48</v>
      </c>
      <c r="G21" s="19" t="s">
        <v>49</v>
      </c>
      <c r="H21" s="31">
        <v>246</v>
      </c>
      <c r="I21" s="31">
        <v>1223</v>
      </c>
      <c r="J21" s="31">
        <v>1469</v>
      </c>
      <c r="K21" s="31">
        <v>36</v>
      </c>
      <c r="L21" s="31">
        <v>287</v>
      </c>
      <c r="M21" s="31">
        <v>323</v>
      </c>
      <c r="N21" s="31">
        <v>0</v>
      </c>
      <c r="O21" s="31">
        <v>1051</v>
      </c>
      <c r="P21" s="31">
        <v>1772</v>
      </c>
      <c r="Q21" s="31">
        <v>1461</v>
      </c>
      <c r="R21" s="31">
        <v>1767</v>
      </c>
      <c r="S21" s="31">
        <v>1452</v>
      </c>
      <c r="T21" s="31">
        <v>1278</v>
      </c>
      <c r="U21" s="31">
        <v>3123</v>
      </c>
    </row>
    <row r="22" spans="2:21" ht="12.75">
      <c r="B22" s="4" t="s">
        <v>37</v>
      </c>
      <c r="C22" s="5" t="s">
        <v>364</v>
      </c>
      <c r="D22" s="5" t="s">
        <v>38</v>
      </c>
      <c r="E22" s="6" t="s">
        <v>39</v>
      </c>
      <c r="F22" s="6" t="s">
        <v>50</v>
      </c>
      <c r="G22" s="19" t="s">
        <v>51</v>
      </c>
      <c r="H22" s="31">
        <v>630</v>
      </c>
      <c r="I22" s="31">
        <v>2629</v>
      </c>
      <c r="J22" s="31">
        <v>3259</v>
      </c>
      <c r="K22" s="31">
        <v>111</v>
      </c>
      <c r="L22" s="31">
        <v>461</v>
      </c>
      <c r="M22" s="31">
        <v>572</v>
      </c>
      <c r="N22" s="31">
        <v>523</v>
      </c>
      <c r="O22" s="31">
        <v>2247</v>
      </c>
      <c r="P22" s="31">
        <v>4430</v>
      </c>
      <c r="Q22" s="31">
        <v>3350</v>
      </c>
      <c r="R22" s="31">
        <v>4295</v>
      </c>
      <c r="S22" s="31">
        <v>3237</v>
      </c>
      <c r="T22" s="31">
        <v>2600</v>
      </c>
      <c r="U22" s="31">
        <v>6237</v>
      </c>
    </row>
    <row r="23" spans="2:21" ht="12.75">
      <c r="B23" s="4" t="s">
        <v>37</v>
      </c>
      <c r="C23" s="5" t="s">
        <v>364</v>
      </c>
      <c r="D23" s="5" t="s">
        <v>38</v>
      </c>
      <c r="E23" s="6" t="s">
        <v>39</v>
      </c>
      <c r="F23" s="6" t="s">
        <v>52</v>
      </c>
      <c r="G23" s="19" t="s">
        <v>53</v>
      </c>
      <c r="H23" s="31">
        <v>454</v>
      </c>
      <c r="I23" s="31">
        <v>2269</v>
      </c>
      <c r="J23" s="31">
        <v>2723</v>
      </c>
      <c r="K23" s="31">
        <v>52</v>
      </c>
      <c r="L23" s="31">
        <v>822</v>
      </c>
      <c r="M23" s="31">
        <v>874</v>
      </c>
      <c r="N23" s="31">
        <v>70</v>
      </c>
      <c r="O23" s="31">
        <v>1387</v>
      </c>
      <c r="P23" s="31">
        <v>3345</v>
      </c>
      <c r="Q23" s="31">
        <v>2689</v>
      </c>
      <c r="R23" s="31">
        <v>3153</v>
      </c>
      <c r="S23" s="31">
        <v>2512</v>
      </c>
      <c r="T23" s="31">
        <v>2886</v>
      </c>
      <c r="U23" s="31">
        <v>5231</v>
      </c>
    </row>
    <row r="24" spans="2:21" ht="12.75">
      <c r="B24" s="4" t="s">
        <v>37</v>
      </c>
      <c r="C24" s="5" t="s">
        <v>364</v>
      </c>
      <c r="D24" s="5" t="s">
        <v>38</v>
      </c>
      <c r="E24" s="6" t="s">
        <v>39</v>
      </c>
      <c r="F24" s="6" t="s">
        <v>54</v>
      </c>
      <c r="G24" s="19" t="s">
        <v>55</v>
      </c>
      <c r="H24" s="31">
        <v>859</v>
      </c>
      <c r="I24" s="31">
        <v>3998</v>
      </c>
      <c r="J24" s="31">
        <v>4857</v>
      </c>
      <c r="K24" s="31">
        <v>185</v>
      </c>
      <c r="L24" s="31">
        <v>1280</v>
      </c>
      <c r="M24" s="31">
        <v>1465</v>
      </c>
      <c r="N24" s="31">
        <v>103</v>
      </c>
      <c r="O24" s="31">
        <v>2940</v>
      </c>
      <c r="P24" s="31">
        <v>6684</v>
      </c>
      <c r="Q24" s="31">
        <v>4783</v>
      </c>
      <c r="R24" s="31">
        <v>6580</v>
      </c>
      <c r="S24" s="31">
        <v>4749</v>
      </c>
      <c r="T24" s="31">
        <v>5721</v>
      </c>
      <c r="U24" s="31">
        <v>8733</v>
      </c>
    </row>
    <row r="25" spans="2:21" ht="12.75">
      <c r="B25" s="4" t="s">
        <v>37</v>
      </c>
      <c r="C25" s="5" t="s">
        <v>364</v>
      </c>
      <c r="D25" s="5" t="s">
        <v>38</v>
      </c>
      <c r="E25" s="6" t="s">
        <v>39</v>
      </c>
      <c r="F25" s="6" t="s">
        <v>56</v>
      </c>
      <c r="G25" s="19" t="s">
        <v>57</v>
      </c>
      <c r="H25" s="31">
        <v>304</v>
      </c>
      <c r="I25" s="31">
        <v>1558</v>
      </c>
      <c r="J25" s="31">
        <v>1862</v>
      </c>
      <c r="K25" s="31">
        <v>63</v>
      </c>
      <c r="L25" s="31">
        <v>746</v>
      </c>
      <c r="M25" s="31">
        <v>809</v>
      </c>
      <c r="N25" s="31">
        <v>146</v>
      </c>
      <c r="O25" s="31">
        <v>1574</v>
      </c>
      <c r="P25" s="31">
        <v>2314</v>
      </c>
      <c r="Q25" s="31">
        <v>1996</v>
      </c>
      <c r="R25" s="31">
        <v>2197</v>
      </c>
      <c r="S25" s="31">
        <v>1898</v>
      </c>
      <c r="T25" s="31">
        <v>1341</v>
      </c>
      <c r="U25" s="31">
        <v>3302</v>
      </c>
    </row>
    <row r="26" spans="2:21" ht="12.75">
      <c r="B26" s="4" t="s">
        <v>37</v>
      </c>
      <c r="C26" s="5" t="s">
        <v>364</v>
      </c>
      <c r="D26" s="5" t="s">
        <v>38</v>
      </c>
      <c r="E26" s="6" t="s">
        <v>39</v>
      </c>
      <c r="F26" s="6" t="s">
        <v>58</v>
      </c>
      <c r="G26" s="19" t="s">
        <v>59</v>
      </c>
      <c r="H26" s="31">
        <v>1359</v>
      </c>
      <c r="I26" s="31">
        <v>7076</v>
      </c>
      <c r="J26" s="31">
        <v>8435</v>
      </c>
      <c r="K26" s="31">
        <v>200</v>
      </c>
      <c r="L26" s="31">
        <v>2306</v>
      </c>
      <c r="M26" s="31">
        <v>2506</v>
      </c>
      <c r="N26" s="31">
        <v>55</v>
      </c>
      <c r="O26" s="31">
        <v>5192</v>
      </c>
      <c r="P26" s="31">
        <v>9944</v>
      </c>
      <c r="Q26" s="31">
        <v>8504</v>
      </c>
      <c r="R26" s="31">
        <v>9651</v>
      </c>
      <c r="S26" s="31">
        <v>8266</v>
      </c>
      <c r="T26" s="31">
        <v>6081</v>
      </c>
      <c r="U26" s="31">
        <v>15008</v>
      </c>
    </row>
    <row r="27" spans="2:21" ht="12.75">
      <c r="B27" s="4" t="s">
        <v>37</v>
      </c>
      <c r="C27" s="5" t="s">
        <v>364</v>
      </c>
      <c r="D27" s="4" t="s">
        <v>38</v>
      </c>
      <c r="E27" s="4" t="s">
        <v>39</v>
      </c>
      <c r="F27" s="6" t="s">
        <v>60</v>
      </c>
      <c r="G27" s="19" t="s">
        <v>61</v>
      </c>
      <c r="H27" s="31">
        <v>285</v>
      </c>
      <c r="I27" s="31">
        <v>1518</v>
      </c>
      <c r="J27" s="31">
        <v>1803</v>
      </c>
      <c r="K27" s="31">
        <v>59</v>
      </c>
      <c r="L27" s="31">
        <v>731</v>
      </c>
      <c r="M27" s="31">
        <v>790</v>
      </c>
      <c r="N27" s="31">
        <v>171</v>
      </c>
      <c r="O27" s="31">
        <v>1290</v>
      </c>
      <c r="P27" s="31">
        <v>2060</v>
      </c>
      <c r="Q27" s="31">
        <v>1827</v>
      </c>
      <c r="R27" s="31">
        <v>1953</v>
      </c>
      <c r="S27" s="31">
        <v>1751</v>
      </c>
      <c r="T27" s="31">
        <v>1176</v>
      </c>
      <c r="U27" s="31">
        <v>2922</v>
      </c>
    </row>
    <row r="28" spans="2:21" ht="12.75">
      <c r="B28" s="4" t="s">
        <v>37</v>
      </c>
      <c r="C28" s="5" t="s">
        <v>364</v>
      </c>
      <c r="D28" s="4" t="s">
        <v>38</v>
      </c>
      <c r="E28" s="4" t="s">
        <v>39</v>
      </c>
      <c r="F28" s="6" t="s">
        <v>62</v>
      </c>
      <c r="G28" s="19" t="s">
        <v>63</v>
      </c>
      <c r="H28" s="31">
        <v>912</v>
      </c>
      <c r="I28" s="31">
        <v>4536</v>
      </c>
      <c r="J28" s="31">
        <v>5448</v>
      </c>
      <c r="K28" s="31">
        <v>114</v>
      </c>
      <c r="L28" s="31">
        <v>1541</v>
      </c>
      <c r="M28" s="31">
        <v>1655</v>
      </c>
      <c r="N28" s="31">
        <v>120</v>
      </c>
      <c r="O28" s="31">
        <v>2970</v>
      </c>
      <c r="P28" s="31">
        <v>5673</v>
      </c>
      <c r="Q28" s="31">
        <v>5010</v>
      </c>
      <c r="R28" s="31">
        <v>5597</v>
      </c>
      <c r="S28" s="31">
        <v>4950</v>
      </c>
      <c r="T28" s="31">
        <v>4536</v>
      </c>
      <c r="U28" s="31">
        <v>9379</v>
      </c>
    </row>
    <row r="29" spans="2:21" ht="12.75">
      <c r="B29" s="4" t="s">
        <v>37</v>
      </c>
      <c r="C29" s="5" t="s">
        <v>364</v>
      </c>
      <c r="D29" s="5" t="s">
        <v>64</v>
      </c>
      <c r="E29" s="6" t="s">
        <v>65</v>
      </c>
      <c r="F29" s="6" t="s">
        <v>66</v>
      </c>
      <c r="G29" s="19" t="s">
        <v>67</v>
      </c>
      <c r="H29" s="31">
        <v>591</v>
      </c>
      <c r="I29" s="31">
        <v>2319</v>
      </c>
      <c r="J29" s="31">
        <v>2910</v>
      </c>
      <c r="K29" s="31">
        <v>94</v>
      </c>
      <c r="L29" s="31">
        <v>746</v>
      </c>
      <c r="M29" s="31">
        <v>840</v>
      </c>
      <c r="N29" s="31">
        <v>13</v>
      </c>
      <c r="O29" s="31">
        <v>2786</v>
      </c>
      <c r="P29" s="31">
        <v>6520</v>
      </c>
      <c r="Q29" s="31">
        <v>5130</v>
      </c>
      <c r="R29" s="31">
        <v>6388</v>
      </c>
      <c r="S29" s="31">
        <v>5049</v>
      </c>
      <c r="T29" s="31">
        <v>4910</v>
      </c>
      <c r="U29" s="31">
        <v>8689</v>
      </c>
    </row>
    <row r="30" spans="2:21" ht="12.75">
      <c r="B30" s="4" t="s">
        <v>37</v>
      </c>
      <c r="C30" s="5" t="s">
        <v>364</v>
      </c>
      <c r="D30" s="5" t="s">
        <v>64</v>
      </c>
      <c r="E30" s="6" t="s">
        <v>65</v>
      </c>
      <c r="F30" s="6" t="s">
        <v>68</v>
      </c>
      <c r="G30" s="19" t="s">
        <v>69</v>
      </c>
      <c r="H30" s="31">
        <v>871</v>
      </c>
      <c r="I30" s="31">
        <v>2916</v>
      </c>
      <c r="J30" s="31">
        <v>3787</v>
      </c>
      <c r="K30" s="31">
        <v>196</v>
      </c>
      <c r="L30" s="31">
        <v>791</v>
      </c>
      <c r="M30" s="31">
        <v>987</v>
      </c>
      <c r="N30" s="31">
        <v>35</v>
      </c>
      <c r="O30" s="31">
        <v>3219</v>
      </c>
      <c r="P30" s="31">
        <v>6233</v>
      </c>
      <c r="Q30" s="31">
        <v>5095</v>
      </c>
      <c r="R30" s="31">
        <v>6081</v>
      </c>
      <c r="S30" s="31">
        <v>4953</v>
      </c>
      <c r="T30" s="31">
        <v>3708</v>
      </c>
      <c r="U30" s="31">
        <v>8254</v>
      </c>
    </row>
    <row r="31" spans="2:21" ht="12.75">
      <c r="B31" s="4" t="s">
        <v>37</v>
      </c>
      <c r="C31" s="5" t="s">
        <v>364</v>
      </c>
      <c r="D31" s="5" t="s">
        <v>64</v>
      </c>
      <c r="E31" s="6" t="s">
        <v>65</v>
      </c>
      <c r="F31" s="6" t="s">
        <v>70</v>
      </c>
      <c r="G31" s="19" t="s">
        <v>71</v>
      </c>
      <c r="H31" s="31">
        <v>722</v>
      </c>
      <c r="I31" s="31">
        <v>4068</v>
      </c>
      <c r="J31" s="31">
        <v>4790</v>
      </c>
      <c r="K31" s="31">
        <v>130</v>
      </c>
      <c r="L31" s="31">
        <v>1559</v>
      </c>
      <c r="M31" s="31">
        <v>1689</v>
      </c>
      <c r="N31" s="31">
        <v>8</v>
      </c>
      <c r="O31" s="31">
        <v>3038</v>
      </c>
      <c r="P31" s="31">
        <v>6776</v>
      </c>
      <c r="Q31" s="31">
        <v>5780</v>
      </c>
      <c r="R31" s="31">
        <v>6715</v>
      </c>
      <c r="S31" s="31">
        <v>5747</v>
      </c>
      <c r="T31" s="31">
        <v>3901</v>
      </c>
      <c r="U31" s="31">
        <v>9485</v>
      </c>
    </row>
    <row r="32" spans="2:21" ht="12.75">
      <c r="B32" s="4" t="s">
        <v>37</v>
      </c>
      <c r="C32" s="5" t="s">
        <v>364</v>
      </c>
      <c r="D32" s="5" t="s">
        <v>64</v>
      </c>
      <c r="E32" s="6" t="s">
        <v>65</v>
      </c>
      <c r="F32" s="6" t="s">
        <v>72</v>
      </c>
      <c r="G32" s="19" t="s">
        <v>73</v>
      </c>
      <c r="H32" s="31">
        <v>374</v>
      </c>
      <c r="I32" s="31">
        <v>2365</v>
      </c>
      <c r="J32" s="31">
        <v>2739</v>
      </c>
      <c r="K32" s="31">
        <v>60</v>
      </c>
      <c r="L32" s="31">
        <v>705</v>
      </c>
      <c r="M32" s="31">
        <v>765</v>
      </c>
      <c r="N32" s="31">
        <v>8</v>
      </c>
      <c r="O32" s="31">
        <v>1679</v>
      </c>
      <c r="P32" s="31">
        <v>3240</v>
      </c>
      <c r="Q32" s="31">
        <v>2629</v>
      </c>
      <c r="R32" s="31">
        <v>3091</v>
      </c>
      <c r="S32" s="31">
        <v>2510</v>
      </c>
      <c r="T32" s="31">
        <v>2471</v>
      </c>
      <c r="U32" s="31">
        <v>5506</v>
      </c>
    </row>
    <row r="33" spans="2:21" ht="12.75">
      <c r="B33" s="4" t="s">
        <v>37</v>
      </c>
      <c r="C33" s="5" t="s">
        <v>364</v>
      </c>
      <c r="D33" s="5" t="s">
        <v>64</v>
      </c>
      <c r="E33" s="6" t="s">
        <v>65</v>
      </c>
      <c r="F33" s="6" t="s">
        <v>74</v>
      </c>
      <c r="G33" s="19" t="s">
        <v>75</v>
      </c>
      <c r="H33" s="31">
        <v>735</v>
      </c>
      <c r="I33" s="31">
        <v>2587</v>
      </c>
      <c r="J33" s="31">
        <v>3322</v>
      </c>
      <c r="K33" s="31">
        <v>101</v>
      </c>
      <c r="L33" s="31">
        <v>572</v>
      </c>
      <c r="M33" s="31">
        <v>673</v>
      </c>
      <c r="N33" s="31">
        <v>1</v>
      </c>
      <c r="O33" s="31">
        <v>2656</v>
      </c>
      <c r="P33" s="31">
        <v>5430</v>
      </c>
      <c r="Q33" s="31">
        <v>4407</v>
      </c>
      <c r="R33" s="31">
        <v>5152</v>
      </c>
      <c r="S33" s="31">
        <v>4368</v>
      </c>
      <c r="T33" s="31">
        <v>3888</v>
      </c>
      <c r="U33" s="31">
        <v>7740</v>
      </c>
    </row>
    <row r="34" spans="2:21" ht="12.75">
      <c r="B34" s="4" t="s">
        <v>37</v>
      </c>
      <c r="C34" s="5" t="s">
        <v>364</v>
      </c>
      <c r="D34" s="5" t="s">
        <v>64</v>
      </c>
      <c r="E34" s="6" t="s">
        <v>65</v>
      </c>
      <c r="F34" s="6" t="s">
        <v>76</v>
      </c>
      <c r="G34" s="19" t="s">
        <v>77</v>
      </c>
      <c r="H34" s="31">
        <v>458</v>
      </c>
      <c r="I34" s="31">
        <v>2124</v>
      </c>
      <c r="J34" s="31">
        <v>2582</v>
      </c>
      <c r="K34" s="31">
        <v>83</v>
      </c>
      <c r="L34" s="31">
        <v>522</v>
      </c>
      <c r="M34" s="31">
        <v>605</v>
      </c>
      <c r="N34" s="31">
        <v>16</v>
      </c>
      <c r="O34" s="31">
        <v>2134</v>
      </c>
      <c r="P34" s="31">
        <v>3240</v>
      </c>
      <c r="Q34" s="31">
        <v>2752</v>
      </c>
      <c r="R34" s="31">
        <v>3227</v>
      </c>
      <c r="S34" s="31">
        <v>2735</v>
      </c>
      <c r="T34" s="31">
        <v>2020</v>
      </c>
      <c r="U34" s="31">
        <v>4708</v>
      </c>
    </row>
    <row r="35" spans="2:21" ht="12.75">
      <c r="B35" s="4" t="s">
        <v>37</v>
      </c>
      <c r="C35" s="5" t="s">
        <v>364</v>
      </c>
      <c r="D35" s="5" t="s">
        <v>64</v>
      </c>
      <c r="E35" s="6" t="s">
        <v>65</v>
      </c>
      <c r="F35" s="6" t="s">
        <v>78</v>
      </c>
      <c r="G35" s="19" t="s">
        <v>79</v>
      </c>
      <c r="H35" s="31">
        <v>432</v>
      </c>
      <c r="I35" s="31">
        <v>1849</v>
      </c>
      <c r="J35" s="31">
        <v>2281</v>
      </c>
      <c r="K35" s="31">
        <v>55</v>
      </c>
      <c r="L35" s="31">
        <v>434</v>
      </c>
      <c r="M35" s="31">
        <v>489</v>
      </c>
      <c r="N35" s="31">
        <v>23</v>
      </c>
      <c r="O35" s="31">
        <v>1962</v>
      </c>
      <c r="P35" s="31">
        <v>3903</v>
      </c>
      <c r="Q35" s="31">
        <v>2904</v>
      </c>
      <c r="R35" s="31">
        <v>3880</v>
      </c>
      <c r="S35" s="31">
        <v>2892</v>
      </c>
      <c r="T35" s="31">
        <v>2147</v>
      </c>
      <c r="U35" s="31">
        <v>5179</v>
      </c>
    </row>
    <row r="36" spans="2:21" ht="12.75">
      <c r="B36" s="4" t="s">
        <v>37</v>
      </c>
      <c r="C36" s="5" t="s">
        <v>364</v>
      </c>
      <c r="D36" s="5" t="s">
        <v>64</v>
      </c>
      <c r="E36" s="6" t="s">
        <v>65</v>
      </c>
      <c r="F36" s="6" t="s">
        <v>80</v>
      </c>
      <c r="G36" s="19" t="s">
        <v>81</v>
      </c>
      <c r="H36" s="31">
        <v>581</v>
      </c>
      <c r="I36" s="31">
        <v>2352</v>
      </c>
      <c r="J36" s="31">
        <v>2933</v>
      </c>
      <c r="K36" s="31">
        <v>75</v>
      </c>
      <c r="L36" s="31">
        <v>815</v>
      </c>
      <c r="M36" s="31">
        <v>890</v>
      </c>
      <c r="N36" s="31">
        <v>5</v>
      </c>
      <c r="O36" s="31">
        <v>2530</v>
      </c>
      <c r="P36" s="31">
        <v>3707</v>
      </c>
      <c r="Q36" s="31">
        <v>2947</v>
      </c>
      <c r="R36" s="31">
        <v>3688</v>
      </c>
      <c r="S36" s="31">
        <v>2935</v>
      </c>
      <c r="T36" s="31">
        <v>3562</v>
      </c>
      <c r="U36" s="31">
        <v>5819</v>
      </c>
    </row>
    <row r="37" spans="2:21" ht="12.75">
      <c r="B37" s="4" t="s">
        <v>37</v>
      </c>
      <c r="C37" s="5" t="s">
        <v>364</v>
      </c>
      <c r="D37" s="5" t="s">
        <v>64</v>
      </c>
      <c r="E37" s="6" t="s">
        <v>65</v>
      </c>
      <c r="F37" s="6" t="s">
        <v>82</v>
      </c>
      <c r="G37" s="19" t="s">
        <v>83</v>
      </c>
      <c r="H37" s="31">
        <v>554</v>
      </c>
      <c r="I37" s="31">
        <v>1840</v>
      </c>
      <c r="J37" s="31">
        <v>2394</v>
      </c>
      <c r="K37" s="31">
        <v>109</v>
      </c>
      <c r="L37" s="31">
        <v>676</v>
      </c>
      <c r="M37" s="31">
        <v>785</v>
      </c>
      <c r="N37" s="31">
        <v>6</v>
      </c>
      <c r="O37" s="31">
        <v>1724</v>
      </c>
      <c r="P37" s="31">
        <v>3486</v>
      </c>
      <c r="Q37" s="31">
        <v>2905</v>
      </c>
      <c r="R37" s="31">
        <v>3388</v>
      </c>
      <c r="S37" s="31">
        <v>2821</v>
      </c>
      <c r="T37" s="31">
        <v>2430</v>
      </c>
      <c r="U37" s="31">
        <v>5322</v>
      </c>
    </row>
    <row r="38" spans="2:21" ht="12.75">
      <c r="B38" s="4" t="s">
        <v>37</v>
      </c>
      <c r="C38" s="5" t="s">
        <v>364</v>
      </c>
      <c r="D38" s="5" t="s">
        <v>64</v>
      </c>
      <c r="E38" s="6" t="s">
        <v>65</v>
      </c>
      <c r="F38" s="6" t="s">
        <v>84</v>
      </c>
      <c r="G38" s="19" t="s">
        <v>85</v>
      </c>
      <c r="H38" s="31">
        <v>573</v>
      </c>
      <c r="I38" s="31">
        <v>2323</v>
      </c>
      <c r="J38" s="31">
        <v>2896</v>
      </c>
      <c r="K38" s="31">
        <v>73</v>
      </c>
      <c r="L38" s="31">
        <v>610</v>
      </c>
      <c r="M38" s="31">
        <v>683</v>
      </c>
      <c r="N38" s="31">
        <v>22</v>
      </c>
      <c r="O38" s="31">
        <v>2615</v>
      </c>
      <c r="P38" s="31">
        <v>5072</v>
      </c>
      <c r="Q38" s="31">
        <v>4351</v>
      </c>
      <c r="R38" s="31">
        <v>4963</v>
      </c>
      <c r="S38" s="31">
        <v>4247</v>
      </c>
      <c r="T38" s="31">
        <v>3766</v>
      </c>
      <c r="U38" s="31">
        <v>8079</v>
      </c>
    </row>
    <row r="39" spans="2:21" ht="12.75">
      <c r="B39" s="4" t="s">
        <v>37</v>
      </c>
      <c r="C39" s="5" t="s">
        <v>364</v>
      </c>
      <c r="D39" s="5" t="s">
        <v>64</v>
      </c>
      <c r="E39" s="6" t="s">
        <v>65</v>
      </c>
      <c r="F39" s="6" t="s">
        <v>86</v>
      </c>
      <c r="G39" s="19" t="s">
        <v>87</v>
      </c>
      <c r="H39" s="31">
        <v>1482</v>
      </c>
      <c r="I39" s="31">
        <v>5423</v>
      </c>
      <c r="J39" s="31">
        <v>6905</v>
      </c>
      <c r="K39" s="31">
        <v>188</v>
      </c>
      <c r="L39" s="31">
        <v>1414</v>
      </c>
      <c r="M39" s="31">
        <v>1602</v>
      </c>
      <c r="N39" s="31">
        <v>4</v>
      </c>
      <c r="O39" s="31">
        <v>4791</v>
      </c>
      <c r="P39" s="31">
        <v>9912</v>
      </c>
      <c r="Q39" s="31">
        <v>8753</v>
      </c>
      <c r="R39" s="31">
        <v>9679</v>
      </c>
      <c r="S39" s="31">
        <v>8448</v>
      </c>
      <c r="T39" s="31">
        <v>3629</v>
      </c>
      <c r="U39" s="31">
        <v>12761</v>
      </c>
    </row>
    <row r="40" spans="2:21" ht="12.75">
      <c r="B40" s="4" t="s">
        <v>37</v>
      </c>
      <c r="C40" s="5" t="s">
        <v>364</v>
      </c>
      <c r="D40" s="5" t="s">
        <v>64</v>
      </c>
      <c r="E40" s="6" t="s">
        <v>65</v>
      </c>
      <c r="F40" s="6" t="s">
        <v>88</v>
      </c>
      <c r="G40" s="19" t="s">
        <v>89</v>
      </c>
      <c r="H40" s="31">
        <v>842</v>
      </c>
      <c r="I40" s="31">
        <v>4817</v>
      </c>
      <c r="J40" s="31">
        <v>5659</v>
      </c>
      <c r="K40" s="31">
        <v>86</v>
      </c>
      <c r="L40" s="31">
        <v>1461</v>
      </c>
      <c r="M40" s="31">
        <v>1547</v>
      </c>
      <c r="N40" s="31">
        <v>0</v>
      </c>
      <c r="O40" s="31">
        <v>3251</v>
      </c>
      <c r="P40" s="31">
        <v>6237</v>
      </c>
      <c r="Q40" s="31">
        <v>5554</v>
      </c>
      <c r="R40" s="31">
        <v>6079</v>
      </c>
      <c r="S40" s="31">
        <v>5417</v>
      </c>
      <c r="T40" s="31">
        <v>4376</v>
      </c>
      <c r="U40" s="31">
        <v>9398</v>
      </c>
    </row>
    <row r="41" spans="2:21" ht="12.75">
      <c r="B41" s="4" t="s">
        <v>37</v>
      </c>
      <c r="C41" s="5" t="s">
        <v>364</v>
      </c>
      <c r="D41" s="5" t="s">
        <v>64</v>
      </c>
      <c r="E41" s="6" t="s">
        <v>65</v>
      </c>
      <c r="F41" s="6" t="s">
        <v>90</v>
      </c>
      <c r="G41" s="19" t="s">
        <v>91</v>
      </c>
      <c r="H41" s="31">
        <v>1256</v>
      </c>
      <c r="I41" s="31">
        <v>5937</v>
      </c>
      <c r="J41" s="31">
        <v>7193</v>
      </c>
      <c r="K41" s="31">
        <v>216</v>
      </c>
      <c r="L41" s="31">
        <v>1562</v>
      </c>
      <c r="M41" s="31">
        <v>1778</v>
      </c>
      <c r="N41" s="31">
        <v>377</v>
      </c>
      <c r="O41" s="31">
        <v>4396</v>
      </c>
      <c r="P41" s="31">
        <v>9947</v>
      </c>
      <c r="Q41" s="31">
        <v>9053</v>
      </c>
      <c r="R41" s="31">
        <v>9392</v>
      </c>
      <c r="S41" s="31">
        <v>8709</v>
      </c>
      <c r="T41" s="31">
        <v>4956</v>
      </c>
      <c r="U41" s="31">
        <v>13633</v>
      </c>
    </row>
    <row r="42" spans="2:21" ht="12.75">
      <c r="B42" s="4" t="s">
        <v>37</v>
      </c>
      <c r="C42" s="5" t="s">
        <v>364</v>
      </c>
      <c r="D42" s="5" t="s">
        <v>64</v>
      </c>
      <c r="E42" s="6" t="s">
        <v>65</v>
      </c>
      <c r="F42" s="6" t="s">
        <v>92</v>
      </c>
      <c r="G42" s="19" t="s">
        <v>93</v>
      </c>
      <c r="H42" s="31">
        <v>950</v>
      </c>
      <c r="I42" s="31">
        <v>4247</v>
      </c>
      <c r="J42" s="31">
        <v>5197</v>
      </c>
      <c r="K42" s="31">
        <v>229</v>
      </c>
      <c r="L42" s="31">
        <v>1050</v>
      </c>
      <c r="M42" s="31">
        <v>1279</v>
      </c>
      <c r="N42" s="31">
        <v>1</v>
      </c>
      <c r="O42" s="31">
        <v>3723</v>
      </c>
      <c r="P42" s="31">
        <v>8186</v>
      </c>
      <c r="Q42" s="31">
        <v>7381</v>
      </c>
      <c r="R42" s="31">
        <v>7204</v>
      </c>
      <c r="S42" s="31">
        <v>6566</v>
      </c>
      <c r="T42" s="31">
        <v>2762</v>
      </c>
      <c r="U42" s="31">
        <v>10648</v>
      </c>
    </row>
    <row r="43" spans="2:21" ht="12.75">
      <c r="B43" s="4" t="s">
        <v>37</v>
      </c>
      <c r="C43" s="5" t="s">
        <v>364</v>
      </c>
      <c r="D43" s="5" t="s">
        <v>64</v>
      </c>
      <c r="E43" s="6" t="s">
        <v>65</v>
      </c>
      <c r="F43" s="6" t="s">
        <v>94</v>
      </c>
      <c r="G43" s="19" t="s">
        <v>95</v>
      </c>
      <c r="H43" s="31">
        <v>715</v>
      </c>
      <c r="I43" s="31">
        <v>3436</v>
      </c>
      <c r="J43" s="31">
        <v>4151</v>
      </c>
      <c r="K43" s="31">
        <v>74</v>
      </c>
      <c r="L43" s="31">
        <v>920</v>
      </c>
      <c r="M43" s="31">
        <v>994</v>
      </c>
      <c r="N43" s="31">
        <v>560</v>
      </c>
      <c r="O43" s="31">
        <v>3056</v>
      </c>
      <c r="P43" s="31">
        <v>6406</v>
      </c>
      <c r="Q43" s="31">
        <v>4935</v>
      </c>
      <c r="R43" s="31">
        <v>6268</v>
      </c>
      <c r="S43" s="31">
        <v>4815</v>
      </c>
      <c r="T43" s="31">
        <v>3673</v>
      </c>
      <c r="U43" s="31">
        <v>8811</v>
      </c>
    </row>
    <row r="44" spans="2:21" ht="12.75">
      <c r="B44" s="4" t="s">
        <v>37</v>
      </c>
      <c r="C44" s="5" t="s">
        <v>364</v>
      </c>
      <c r="D44" s="5" t="s">
        <v>64</v>
      </c>
      <c r="E44" s="6" t="s">
        <v>65</v>
      </c>
      <c r="F44" s="6" t="s">
        <v>96</v>
      </c>
      <c r="G44" s="19" t="s">
        <v>97</v>
      </c>
      <c r="H44" s="31">
        <v>833</v>
      </c>
      <c r="I44" s="31">
        <v>3883</v>
      </c>
      <c r="J44" s="31">
        <v>4716</v>
      </c>
      <c r="K44" s="31">
        <v>126</v>
      </c>
      <c r="L44" s="31">
        <v>1062</v>
      </c>
      <c r="M44" s="31">
        <v>1188</v>
      </c>
      <c r="N44" s="31">
        <v>87</v>
      </c>
      <c r="O44" s="31">
        <v>3832</v>
      </c>
      <c r="P44" s="31">
        <v>6020</v>
      </c>
      <c r="Q44" s="31">
        <v>5057</v>
      </c>
      <c r="R44" s="31">
        <v>5641</v>
      </c>
      <c r="S44" s="31">
        <v>4774</v>
      </c>
      <c r="T44" s="31">
        <v>3306</v>
      </c>
      <c r="U44" s="31">
        <v>8758</v>
      </c>
    </row>
    <row r="45" spans="2:21" ht="12.75">
      <c r="B45" s="4" t="s">
        <v>37</v>
      </c>
      <c r="C45" s="5" t="s">
        <v>364</v>
      </c>
      <c r="D45" s="5" t="s">
        <v>64</v>
      </c>
      <c r="E45" s="6" t="s">
        <v>65</v>
      </c>
      <c r="F45" s="6" t="s">
        <v>98</v>
      </c>
      <c r="G45" s="19" t="s">
        <v>99</v>
      </c>
      <c r="H45" s="31">
        <v>1226</v>
      </c>
      <c r="I45" s="31">
        <v>4971</v>
      </c>
      <c r="J45" s="31">
        <v>6197</v>
      </c>
      <c r="K45" s="31">
        <v>213</v>
      </c>
      <c r="L45" s="31">
        <v>1551</v>
      </c>
      <c r="M45" s="31">
        <v>1764</v>
      </c>
      <c r="N45" s="31">
        <v>206</v>
      </c>
      <c r="O45" s="31">
        <v>5163</v>
      </c>
      <c r="P45" s="31">
        <v>11398</v>
      </c>
      <c r="Q45" s="31">
        <v>8877</v>
      </c>
      <c r="R45" s="31">
        <v>11351</v>
      </c>
      <c r="S45" s="31">
        <v>8842</v>
      </c>
      <c r="T45" s="31">
        <v>7155</v>
      </c>
      <c r="U45" s="31">
        <v>19049</v>
      </c>
    </row>
    <row r="46" spans="2:21" ht="12.75">
      <c r="B46" s="4" t="s">
        <v>37</v>
      </c>
      <c r="C46" s="5" t="s">
        <v>364</v>
      </c>
      <c r="D46" s="5" t="s">
        <v>64</v>
      </c>
      <c r="E46" s="6" t="s">
        <v>65</v>
      </c>
      <c r="F46" s="6" t="s">
        <v>100</v>
      </c>
      <c r="G46" s="19" t="s">
        <v>101</v>
      </c>
      <c r="H46" s="31">
        <v>818</v>
      </c>
      <c r="I46" s="31">
        <v>3302</v>
      </c>
      <c r="J46" s="31">
        <v>4120</v>
      </c>
      <c r="K46" s="31">
        <v>119</v>
      </c>
      <c r="L46" s="31">
        <v>770</v>
      </c>
      <c r="M46" s="31">
        <v>889</v>
      </c>
      <c r="N46" s="31">
        <v>15</v>
      </c>
      <c r="O46" s="31">
        <v>3780</v>
      </c>
      <c r="P46" s="31">
        <v>6425</v>
      </c>
      <c r="Q46" s="31">
        <v>5340</v>
      </c>
      <c r="R46" s="31">
        <v>6091</v>
      </c>
      <c r="S46" s="31">
        <v>5030</v>
      </c>
      <c r="T46" s="31">
        <v>3615</v>
      </c>
      <c r="U46" s="31">
        <v>8655</v>
      </c>
    </row>
    <row r="47" spans="2:21" ht="12.75">
      <c r="B47" s="4" t="s">
        <v>37</v>
      </c>
      <c r="C47" s="5" t="s">
        <v>364</v>
      </c>
      <c r="D47" s="5" t="s">
        <v>64</v>
      </c>
      <c r="E47" s="6" t="s">
        <v>65</v>
      </c>
      <c r="F47" s="6" t="s">
        <v>102</v>
      </c>
      <c r="G47" s="19" t="s">
        <v>103</v>
      </c>
      <c r="H47" s="31">
        <v>678</v>
      </c>
      <c r="I47" s="31">
        <v>2850</v>
      </c>
      <c r="J47" s="31">
        <v>3528</v>
      </c>
      <c r="K47" s="31">
        <v>132</v>
      </c>
      <c r="L47" s="31">
        <v>679</v>
      </c>
      <c r="M47" s="31">
        <v>811</v>
      </c>
      <c r="N47" s="31">
        <v>42</v>
      </c>
      <c r="O47" s="31">
        <v>2300</v>
      </c>
      <c r="P47" s="31">
        <v>4873</v>
      </c>
      <c r="Q47" s="31">
        <v>4119</v>
      </c>
      <c r="R47" s="31">
        <v>4716</v>
      </c>
      <c r="S47" s="31">
        <v>3954</v>
      </c>
      <c r="T47" s="31">
        <v>4697</v>
      </c>
      <c r="U47" s="31">
        <v>6998</v>
      </c>
    </row>
    <row r="48" spans="2:21" ht="12.75">
      <c r="B48" s="4" t="s">
        <v>37</v>
      </c>
      <c r="C48" s="5" t="s">
        <v>364</v>
      </c>
      <c r="D48" s="5" t="s">
        <v>64</v>
      </c>
      <c r="E48" s="6" t="s">
        <v>65</v>
      </c>
      <c r="F48" s="6" t="s">
        <v>104</v>
      </c>
      <c r="G48" s="19" t="s">
        <v>105</v>
      </c>
      <c r="H48" s="31">
        <v>1021</v>
      </c>
      <c r="I48" s="31">
        <v>4234</v>
      </c>
      <c r="J48" s="31">
        <v>5255</v>
      </c>
      <c r="K48" s="31">
        <v>180</v>
      </c>
      <c r="L48" s="31">
        <v>786</v>
      </c>
      <c r="M48" s="31">
        <v>966</v>
      </c>
      <c r="N48" s="31">
        <v>1658</v>
      </c>
      <c r="O48" s="31">
        <v>3827</v>
      </c>
      <c r="P48" s="31">
        <v>7370</v>
      </c>
      <c r="Q48" s="31">
        <v>6911</v>
      </c>
      <c r="R48" s="31">
        <v>7332</v>
      </c>
      <c r="S48" s="31">
        <v>6884</v>
      </c>
      <c r="T48" s="31">
        <v>4913</v>
      </c>
      <c r="U48" s="31">
        <v>13890</v>
      </c>
    </row>
    <row r="49" spans="2:21" ht="12.75">
      <c r="B49" s="4" t="s">
        <v>37</v>
      </c>
      <c r="C49" s="5" t="s">
        <v>364</v>
      </c>
      <c r="D49" s="5" t="s">
        <v>64</v>
      </c>
      <c r="E49" s="6" t="s">
        <v>65</v>
      </c>
      <c r="F49" s="6" t="s">
        <v>106</v>
      </c>
      <c r="G49" s="19" t="s">
        <v>107</v>
      </c>
      <c r="H49" s="31">
        <v>594</v>
      </c>
      <c r="I49" s="31">
        <v>2658</v>
      </c>
      <c r="J49" s="31">
        <v>3252</v>
      </c>
      <c r="K49" s="31">
        <v>87</v>
      </c>
      <c r="L49" s="31">
        <v>996</v>
      </c>
      <c r="M49" s="31">
        <v>1083</v>
      </c>
      <c r="N49" s="31">
        <v>147</v>
      </c>
      <c r="O49" s="31">
        <v>2312</v>
      </c>
      <c r="P49" s="31">
        <v>4583</v>
      </c>
      <c r="Q49" s="31">
        <v>3678</v>
      </c>
      <c r="R49" s="31">
        <v>4360</v>
      </c>
      <c r="S49" s="31">
        <v>3474</v>
      </c>
      <c r="T49" s="31">
        <v>3662</v>
      </c>
      <c r="U49" s="31">
        <v>6562</v>
      </c>
    </row>
    <row r="50" spans="2:21" ht="12.75">
      <c r="B50" s="4" t="s">
        <v>37</v>
      </c>
      <c r="C50" s="5" t="s">
        <v>364</v>
      </c>
      <c r="D50" s="5" t="s">
        <v>64</v>
      </c>
      <c r="E50" s="6" t="s">
        <v>65</v>
      </c>
      <c r="F50" s="6" t="s">
        <v>108</v>
      </c>
      <c r="G50" s="19" t="s">
        <v>109</v>
      </c>
      <c r="H50" s="31">
        <v>624</v>
      </c>
      <c r="I50" s="31">
        <v>2484</v>
      </c>
      <c r="J50" s="31">
        <v>3108</v>
      </c>
      <c r="K50" s="31">
        <v>124</v>
      </c>
      <c r="L50" s="31">
        <v>899</v>
      </c>
      <c r="M50" s="31">
        <v>1023</v>
      </c>
      <c r="N50" s="31">
        <v>117</v>
      </c>
      <c r="O50" s="31">
        <v>1906</v>
      </c>
      <c r="P50" s="31">
        <v>5314</v>
      </c>
      <c r="Q50" s="31">
        <v>4320</v>
      </c>
      <c r="R50" s="31">
        <v>5281</v>
      </c>
      <c r="S50" s="31">
        <v>4292</v>
      </c>
      <c r="T50" s="31">
        <v>2888</v>
      </c>
      <c r="U50" s="31">
        <v>6826</v>
      </c>
    </row>
    <row r="51" spans="2:21" ht="12.75">
      <c r="B51" s="4" t="s">
        <v>37</v>
      </c>
      <c r="C51" s="5" t="s">
        <v>364</v>
      </c>
      <c r="D51" s="5" t="s">
        <v>64</v>
      </c>
      <c r="E51" s="6" t="s">
        <v>65</v>
      </c>
      <c r="F51" s="6" t="s">
        <v>110</v>
      </c>
      <c r="G51" s="19" t="s">
        <v>111</v>
      </c>
      <c r="H51" s="31">
        <v>1289</v>
      </c>
      <c r="I51" s="31">
        <v>4637</v>
      </c>
      <c r="J51" s="31">
        <v>5926</v>
      </c>
      <c r="K51" s="31">
        <v>231</v>
      </c>
      <c r="L51" s="31">
        <v>1777</v>
      </c>
      <c r="M51" s="31">
        <v>2008</v>
      </c>
      <c r="N51" s="31">
        <v>171</v>
      </c>
      <c r="O51" s="31">
        <v>5469</v>
      </c>
      <c r="P51" s="31">
        <v>10642</v>
      </c>
      <c r="Q51" s="31">
        <v>8127</v>
      </c>
      <c r="R51" s="31">
        <v>10395</v>
      </c>
      <c r="S51" s="31">
        <v>7906</v>
      </c>
      <c r="T51" s="31">
        <v>8493</v>
      </c>
      <c r="U51" s="31">
        <v>14506</v>
      </c>
    </row>
    <row r="52" spans="2:21" ht="12.75">
      <c r="B52" s="4" t="s">
        <v>37</v>
      </c>
      <c r="C52" s="5" t="s">
        <v>364</v>
      </c>
      <c r="D52" s="4" t="s">
        <v>64</v>
      </c>
      <c r="E52" s="4" t="s">
        <v>65</v>
      </c>
      <c r="F52" s="6" t="s">
        <v>112</v>
      </c>
      <c r="G52" s="19" t="s">
        <v>113</v>
      </c>
      <c r="H52" s="31">
        <v>336</v>
      </c>
      <c r="I52" s="31">
        <v>1605</v>
      </c>
      <c r="J52" s="31">
        <v>1941</v>
      </c>
      <c r="K52" s="31">
        <v>69</v>
      </c>
      <c r="L52" s="31">
        <v>348</v>
      </c>
      <c r="M52" s="31">
        <v>417</v>
      </c>
      <c r="N52" s="31">
        <v>7</v>
      </c>
      <c r="O52" s="31">
        <v>1770</v>
      </c>
      <c r="P52" s="31">
        <v>3035</v>
      </c>
      <c r="Q52" s="31">
        <v>2775</v>
      </c>
      <c r="R52" s="31">
        <v>2812</v>
      </c>
      <c r="S52" s="31">
        <v>2554</v>
      </c>
      <c r="T52" s="31">
        <v>1201</v>
      </c>
      <c r="U52" s="31">
        <v>4452</v>
      </c>
    </row>
    <row r="53" spans="2:21" ht="12.75">
      <c r="B53" s="4" t="s">
        <v>37</v>
      </c>
      <c r="C53" s="5" t="s">
        <v>364</v>
      </c>
      <c r="D53" s="5" t="s">
        <v>114</v>
      </c>
      <c r="E53" s="6" t="s">
        <v>115</v>
      </c>
      <c r="F53" s="6" t="s">
        <v>116</v>
      </c>
      <c r="G53" s="19" t="s">
        <v>117</v>
      </c>
      <c r="H53" s="31">
        <v>436</v>
      </c>
      <c r="I53" s="31">
        <v>2000</v>
      </c>
      <c r="J53" s="31">
        <v>2436</v>
      </c>
      <c r="K53" s="31">
        <v>90</v>
      </c>
      <c r="L53" s="31">
        <v>682</v>
      </c>
      <c r="M53" s="31">
        <v>772</v>
      </c>
      <c r="N53" s="31">
        <v>86</v>
      </c>
      <c r="O53" s="31">
        <v>1528</v>
      </c>
      <c r="P53" s="31">
        <v>2549</v>
      </c>
      <c r="Q53" s="31">
        <v>2085</v>
      </c>
      <c r="R53" s="31">
        <v>2472</v>
      </c>
      <c r="S53" s="31">
        <v>2034</v>
      </c>
      <c r="T53" s="31">
        <v>2020</v>
      </c>
      <c r="U53" s="31">
        <v>4123</v>
      </c>
    </row>
    <row r="54" spans="2:21" ht="12.75">
      <c r="B54" s="4" t="s">
        <v>37</v>
      </c>
      <c r="C54" s="5" t="s">
        <v>364</v>
      </c>
      <c r="D54" s="5" t="s">
        <v>114</v>
      </c>
      <c r="E54" s="6" t="s">
        <v>115</v>
      </c>
      <c r="F54" s="6" t="s">
        <v>118</v>
      </c>
      <c r="G54" s="19" t="s">
        <v>119</v>
      </c>
      <c r="H54" s="31">
        <v>612</v>
      </c>
      <c r="I54" s="31">
        <v>2864</v>
      </c>
      <c r="J54" s="31">
        <v>3476</v>
      </c>
      <c r="K54" s="31">
        <v>126</v>
      </c>
      <c r="L54" s="31">
        <v>989</v>
      </c>
      <c r="M54" s="31">
        <v>1115</v>
      </c>
      <c r="N54" s="31">
        <v>0</v>
      </c>
      <c r="O54" s="31">
        <v>2505</v>
      </c>
      <c r="P54" s="31">
        <v>5111</v>
      </c>
      <c r="Q54" s="31">
        <v>4320</v>
      </c>
      <c r="R54" s="31">
        <v>4527</v>
      </c>
      <c r="S54" s="31">
        <v>4003</v>
      </c>
      <c r="T54" s="31">
        <v>2733</v>
      </c>
      <c r="U54" s="31">
        <v>7303</v>
      </c>
    </row>
    <row r="55" spans="2:21" ht="12.75">
      <c r="B55" s="4" t="s">
        <v>37</v>
      </c>
      <c r="C55" s="5" t="s">
        <v>364</v>
      </c>
      <c r="D55" s="5" t="s">
        <v>114</v>
      </c>
      <c r="E55" s="6" t="s">
        <v>115</v>
      </c>
      <c r="F55" s="6" t="s">
        <v>120</v>
      </c>
      <c r="G55" s="19" t="s">
        <v>121</v>
      </c>
      <c r="H55" s="31">
        <v>531</v>
      </c>
      <c r="I55" s="31">
        <v>2052</v>
      </c>
      <c r="J55" s="31">
        <v>2583</v>
      </c>
      <c r="K55" s="31">
        <v>128</v>
      </c>
      <c r="L55" s="31">
        <v>879</v>
      </c>
      <c r="M55" s="31">
        <v>1007</v>
      </c>
      <c r="N55" s="31">
        <v>0</v>
      </c>
      <c r="O55" s="31">
        <v>2086</v>
      </c>
      <c r="P55" s="31">
        <v>3817</v>
      </c>
      <c r="Q55" s="31">
        <v>3026</v>
      </c>
      <c r="R55" s="31">
        <v>3807</v>
      </c>
      <c r="S55" s="31">
        <v>3011</v>
      </c>
      <c r="T55" s="31">
        <v>1223</v>
      </c>
      <c r="U55" s="31">
        <v>5326</v>
      </c>
    </row>
    <row r="56" spans="2:21" ht="12.75">
      <c r="B56" s="4" t="s">
        <v>37</v>
      </c>
      <c r="C56" s="5" t="s">
        <v>364</v>
      </c>
      <c r="D56" s="5" t="s">
        <v>114</v>
      </c>
      <c r="E56" s="6" t="s">
        <v>115</v>
      </c>
      <c r="F56" s="6" t="s">
        <v>122</v>
      </c>
      <c r="G56" s="19" t="s">
        <v>123</v>
      </c>
      <c r="H56" s="31">
        <v>570</v>
      </c>
      <c r="I56" s="31">
        <v>3108</v>
      </c>
      <c r="J56" s="31">
        <v>3678</v>
      </c>
      <c r="K56" s="31">
        <v>75</v>
      </c>
      <c r="L56" s="31">
        <v>631</v>
      </c>
      <c r="M56" s="31">
        <v>706</v>
      </c>
      <c r="N56" s="31">
        <v>0</v>
      </c>
      <c r="O56" s="31">
        <v>2704</v>
      </c>
      <c r="P56" s="31">
        <v>5609</v>
      </c>
      <c r="Q56" s="31">
        <v>4373</v>
      </c>
      <c r="R56" s="31">
        <v>5555</v>
      </c>
      <c r="S56" s="31">
        <v>4343</v>
      </c>
      <c r="T56" s="31">
        <v>3297</v>
      </c>
      <c r="U56" s="31">
        <v>7427</v>
      </c>
    </row>
    <row r="57" spans="2:21" ht="12.75">
      <c r="B57" s="4" t="s">
        <v>37</v>
      </c>
      <c r="C57" s="5" t="s">
        <v>364</v>
      </c>
      <c r="D57" s="5" t="s">
        <v>114</v>
      </c>
      <c r="E57" s="6" t="s">
        <v>115</v>
      </c>
      <c r="F57" s="6" t="s">
        <v>124</v>
      </c>
      <c r="G57" s="19" t="s">
        <v>125</v>
      </c>
      <c r="H57" s="31">
        <v>1832</v>
      </c>
      <c r="I57" s="31">
        <v>6380</v>
      </c>
      <c r="J57" s="31">
        <v>8212</v>
      </c>
      <c r="K57" s="31">
        <v>410</v>
      </c>
      <c r="L57" s="31">
        <v>1683</v>
      </c>
      <c r="M57" s="31">
        <v>2093</v>
      </c>
      <c r="N57" s="31">
        <v>8</v>
      </c>
      <c r="O57" s="31">
        <v>6135</v>
      </c>
      <c r="P57" s="31">
        <v>13127</v>
      </c>
      <c r="Q57" s="31">
        <v>10641</v>
      </c>
      <c r="R57" s="31">
        <v>12984</v>
      </c>
      <c r="S57" s="31">
        <v>10511</v>
      </c>
      <c r="T57" s="31">
        <v>9804</v>
      </c>
      <c r="U57" s="31">
        <v>18664</v>
      </c>
    </row>
    <row r="58" spans="2:21" ht="12.75">
      <c r="B58" s="4" t="s">
        <v>37</v>
      </c>
      <c r="C58" s="5" t="s">
        <v>364</v>
      </c>
      <c r="D58" s="5" t="s">
        <v>114</v>
      </c>
      <c r="E58" s="6" t="s">
        <v>115</v>
      </c>
      <c r="F58" s="6" t="s">
        <v>126</v>
      </c>
      <c r="G58" s="19" t="s">
        <v>127</v>
      </c>
      <c r="H58" s="31">
        <v>785</v>
      </c>
      <c r="I58" s="31">
        <v>3730</v>
      </c>
      <c r="J58" s="31">
        <v>4515</v>
      </c>
      <c r="K58" s="31">
        <v>145</v>
      </c>
      <c r="L58" s="31">
        <v>1252</v>
      </c>
      <c r="M58" s="31">
        <v>1397</v>
      </c>
      <c r="N58" s="31">
        <v>1</v>
      </c>
      <c r="O58" s="31">
        <v>3864</v>
      </c>
      <c r="P58" s="31">
        <v>7388</v>
      </c>
      <c r="Q58" s="31">
        <v>6349</v>
      </c>
      <c r="R58" s="31">
        <v>7184</v>
      </c>
      <c r="S58" s="31">
        <v>6095</v>
      </c>
      <c r="T58" s="31">
        <v>3033</v>
      </c>
      <c r="U58" s="31">
        <v>10387</v>
      </c>
    </row>
    <row r="59" spans="2:21" ht="12.75">
      <c r="B59" s="4" t="s">
        <v>37</v>
      </c>
      <c r="C59" s="5" t="s">
        <v>364</v>
      </c>
      <c r="D59" s="5" t="s">
        <v>114</v>
      </c>
      <c r="E59" s="6" t="s">
        <v>115</v>
      </c>
      <c r="F59" s="6" t="s">
        <v>128</v>
      </c>
      <c r="G59" s="19" t="s">
        <v>129</v>
      </c>
      <c r="H59" s="31">
        <v>714</v>
      </c>
      <c r="I59" s="31">
        <v>4082</v>
      </c>
      <c r="J59" s="31">
        <v>4796</v>
      </c>
      <c r="K59" s="31">
        <v>138</v>
      </c>
      <c r="L59" s="31">
        <v>1271</v>
      </c>
      <c r="M59" s="31">
        <v>1409</v>
      </c>
      <c r="N59" s="31">
        <v>8</v>
      </c>
      <c r="O59" s="31">
        <v>3660</v>
      </c>
      <c r="P59" s="31">
        <v>6687</v>
      </c>
      <c r="Q59" s="31">
        <v>6044</v>
      </c>
      <c r="R59" s="31">
        <v>6447</v>
      </c>
      <c r="S59" s="31">
        <v>5451</v>
      </c>
      <c r="T59" s="31">
        <v>3402</v>
      </c>
      <c r="U59" s="31">
        <v>8540</v>
      </c>
    </row>
    <row r="60" spans="2:21" ht="12.75">
      <c r="B60" s="4" t="s">
        <v>37</v>
      </c>
      <c r="C60" s="5" t="s">
        <v>364</v>
      </c>
      <c r="D60" s="5" t="s">
        <v>114</v>
      </c>
      <c r="E60" s="6" t="s">
        <v>115</v>
      </c>
      <c r="F60" s="6" t="s">
        <v>130</v>
      </c>
      <c r="G60" s="19" t="s">
        <v>131</v>
      </c>
      <c r="H60" s="31">
        <v>1104</v>
      </c>
      <c r="I60" s="31">
        <v>5587</v>
      </c>
      <c r="J60" s="31">
        <v>6691</v>
      </c>
      <c r="K60" s="31">
        <v>226</v>
      </c>
      <c r="L60" s="31">
        <v>1313</v>
      </c>
      <c r="M60" s="31">
        <v>1539</v>
      </c>
      <c r="N60" s="31">
        <v>0</v>
      </c>
      <c r="O60" s="31">
        <v>5320</v>
      </c>
      <c r="P60" s="31">
        <v>9591</v>
      </c>
      <c r="Q60" s="31">
        <v>8479</v>
      </c>
      <c r="R60" s="31">
        <v>8991</v>
      </c>
      <c r="S60" s="31">
        <v>7568</v>
      </c>
      <c r="T60" s="31">
        <v>5767</v>
      </c>
      <c r="U60" s="31">
        <v>16588</v>
      </c>
    </row>
    <row r="61" spans="2:21" ht="12.75">
      <c r="B61" s="4" t="s">
        <v>37</v>
      </c>
      <c r="C61" s="5" t="s">
        <v>364</v>
      </c>
      <c r="D61" s="5" t="s">
        <v>114</v>
      </c>
      <c r="E61" s="6" t="s">
        <v>115</v>
      </c>
      <c r="F61" s="6" t="s">
        <v>132</v>
      </c>
      <c r="G61" s="19" t="s">
        <v>133</v>
      </c>
      <c r="H61" s="31">
        <v>712</v>
      </c>
      <c r="I61" s="31">
        <v>2767</v>
      </c>
      <c r="J61" s="31">
        <v>3479</v>
      </c>
      <c r="K61" s="31">
        <v>87</v>
      </c>
      <c r="L61" s="31">
        <v>833</v>
      </c>
      <c r="M61" s="31">
        <v>920</v>
      </c>
      <c r="N61" s="31">
        <v>21</v>
      </c>
      <c r="O61" s="31">
        <v>3469</v>
      </c>
      <c r="P61" s="31">
        <v>5896</v>
      </c>
      <c r="Q61" s="31">
        <v>5340</v>
      </c>
      <c r="R61" s="31">
        <v>5851</v>
      </c>
      <c r="S61" s="31">
        <v>5312</v>
      </c>
      <c r="T61" s="31">
        <v>2934</v>
      </c>
      <c r="U61" s="31">
        <v>8939</v>
      </c>
    </row>
    <row r="62" spans="2:21" ht="12.75">
      <c r="B62" s="4" t="s">
        <v>37</v>
      </c>
      <c r="C62" s="5" t="s">
        <v>364</v>
      </c>
      <c r="D62" s="5" t="s">
        <v>114</v>
      </c>
      <c r="E62" s="6" t="s">
        <v>115</v>
      </c>
      <c r="F62" s="6" t="s">
        <v>134</v>
      </c>
      <c r="G62" s="19" t="s">
        <v>135</v>
      </c>
      <c r="H62" s="31">
        <v>1885</v>
      </c>
      <c r="I62" s="31">
        <v>9399</v>
      </c>
      <c r="J62" s="31">
        <v>11284</v>
      </c>
      <c r="K62" s="31">
        <v>342</v>
      </c>
      <c r="L62" s="31">
        <v>3716</v>
      </c>
      <c r="M62" s="31">
        <v>4058</v>
      </c>
      <c r="N62" s="31">
        <v>269</v>
      </c>
      <c r="O62" s="31">
        <v>6960</v>
      </c>
      <c r="P62" s="31">
        <v>14756</v>
      </c>
      <c r="Q62" s="31">
        <v>12783</v>
      </c>
      <c r="R62" s="31">
        <v>14362</v>
      </c>
      <c r="S62" s="31">
        <v>12613</v>
      </c>
      <c r="T62" s="31">
        <v>7414</v>
      </c>
      <c r="U62" s="31">
        <v>19069</v>
      </c>
    </row>
    <row r="63" spans="2:21" ht="12.75">
      <c r="B63" s="4" t="s">
        <v>37</v>
      </c>
      <c r="C63" s="5" t="s">
        <v>364</v>
      </c>
      <c r="D63" s="5" t="s">
        <v>114</v>
      </c>
      <c r="E63" s="6" t="s">
        <v>115</v>
      </c>
      <c r="F63" s="6" t="s">
        <v>136</v>
      </c>
      <c r="G63" s="19" t="s">
        <v>137</v>
      </c>
      <c r="H63" s="31">
        <v>913</v>
      </c>
      <c r="I63" s="31">
        <v>4022</v>
      </c>
      <c r="J63" s="31">
        <v>4935</v>
      </c>
      <c r="K63" s="31">
        <v>102</v>
      </c>
      <c r="L63" s="31">
        <v>1533</v>
      </c>
      <c r="M63" s="31">
        <v>1635</v>
      </c>
      <c r="N63" s="31">
        <v>358</v>
      </c>
      <c r="O63" s="31">
        <v>2624</v>
      </c>
      <c r="P63" s="31">
        <v>6500</v>
      </c>
      <c r="Q63" s="31">
        <v>5485</v>
      </c>
      <c r="R63" s="31">
        <v>6456</v>
      </c>
      <c r="S63" s="31">
        <v>5445</v>
      </c>
      <c r="T63" s="31">
        <v>1940</v>
      </c>
      <c r="U63" s="31">
        <v>7884</v>
      </c>
    </row>
    <row r="64" spans="2:21" ht="12.75">
      <c r="B64" s="4" t="s">
        <v>37</v>
      </c>
      <c r="C64" s="5" t="s">
        <v>364</v>
      </c>
      <c r="D64" s="5" t="s">
        <v>114</v>
      </c>
      <c r="E64" s="6" t="s">
        <v>115</v>
      </c>
      <c r="F64" s="6" t="s">
        <v>138</v>
      </c>
      <c r="G64" s="19" t="s">
        <v>139</v>
      </c>
      <c r="H64" s="31">
        <v>744</v>
      </c>
      <c r="I64" s="31">
        <v>3108</v>
      </c>
      <c r="J64" s="31">
        <v>3852</v>
      </c>
      <c r="K64" s="31">
        <v>110</v>
      </c>
      <c r="L64" s="31">
        <v>936</v>
      </c>
      <c r="M64" s="31">
        <v>1046</v>
      </c>
      <c r="N64" s="31">
        <v>3</v>
      </c>
      <c r="O64" s="31">
        <v>2836</v>
      </c>
      <c r="P64" s="31">
        <v>5602</v>
      </c>
      <c r="Q64" s="31">
        <v>4841</v>
      </c>
      <c r="R64" s="31">
        <v>5514</v>
      </c>
      <c r="S64" s="31">
        <v>4757</v>
      </c>
      <c r="T64" s="31">
        <v>1355</v>
      </c>
      <c r="U64" s="31">
        <v>6965</v>
      </c>
    </row>
    <row r="65" spans="2:21" ht="12.75">
      <c r="B65" s="4" t="s">
        <v>37</v>
      </c>
      <c r="C65" s="5" t="s">
        <v>364</v>
      </c>
      <c r="D65" s="5" t="s">
        <v>114</v>
      </c>
      <c r="E65" s="6" t="s">
        <v>115</v>
      </c>
      <c r="F65" s="6" t="s">
        <v>140</v>
      </c>
      <c r="G65" s="19" t="s">
        <v>141</v>
      </c>
      <c r="H65" s="31">
        <v>1235</v>
      </c>
      <c r="I65" s="31">
        <v>6205</v>
      </c>
      <c r="J65" s="31">
        <v>7440</v>
      </c>
      <c r="K65" s="31">
        <v>219</v>
      </c>
      <c r="L65" s="31">
        <v>1740</v>
      </c>
      <c r="M65" s="31">
        <v>1959</v>
      </c>
      <c r="N65" s="31">
        <v>1</v>
      </c>
      <c r="O65" s="31">
        <v>4824</v>
      </c>
      <c r="P65" s="31">
        <v>7497</v>
      </c>
      <c r="Q65" s="31">
        <v>6400</v>
      </c>
      <c r="R65" s="31">
        <v>7034</v>
      </c>
      <c r="S65" s="31">
        <v>5874</v>
      </c>
      <c r="T65" s="31">
        <v>5980</v>
      </c>
      <c r="U65" s="31">
        <v>12059</v>
      </c>
    </row>
    <row r="66" spans="2:21" ht="12.75">
      <c r="B66" s="4" t="s">
        <v>37</v>
      </c>
      <c r="C66" s="5" t="s">
        <v>364</v>
      </c>
      <c r="D66" s="4" t="s">
        <v>114</v>
      </c>
      <c r="E66" s="4" t="s">
        <v>115</v>
      </c>
      <c r="F66" s="6" t="s">
        <v>142</v>
      </c>
      <c r="G66" s="19" t="s">
        <v>143</v>
      </c>
      <c r="H66" s="31">
        <v>442</v>
      </c>
      <c r="I66" s="31">
        <v>1763</v>
      </c>
      <c r="J66" s="31">
        <v>2205</v>
      </c>
      <c r="K66" s="31">
        <v>80</v>
      </c>
      <c r="L66" s="31">
        <v>706</v>
      </c>
      <c r="M66" s="31">
        <v>786</v>
      </c>
      <c r="N66" s="31">
        <v>2</v>
      </c>
      <c r="O66" s="31">
        <v>1227</v>
      </c>
      <c r="P66" s="31">
        <v>2793</v>
      </c>
      <c r="Q66" s="31">
        <v>2145</v>
      </c>
      <c r="R66" s="31">
        <v>2544</v>
      </c>
      <c r="S66" s="31">
        <v>1953</v>
      </c>
      <c r="T66" s="31">
        <v>1862</v>
      </c>
      <c r="U66" s="31">
        <v>3754</v>
      </c>
    </row>
    <row r="67" spans="2:21" ht="12.75">
      <c r="B67" s="4" t="s">
        <v>37</v>
      </c>
      <c r="C67" s="5" t="s">
        <v>364</v>
      </c>
      <c r="D67" s="5" t="s">
        <v>144</v>
      </c>
      <c r="E67" s="6" t="s">
        <v>145</v>
      </c>
      <c r="F67" s="6" t="s">
        <v>146</v>
      </c>
      <c r="G67" s="19" t="s">
        <v>147</v>
      </c>
      <c r="H67" s="31">
        <v>618</v>
      </c>
      <c r="I67" s="31">
        <v>2395</v>
      </c>
      <c r="J67" s="31">
        <v>3013</v>
      </c>
      <c r="K67" s="31">
        <v>70</v>
      </c>
      <c r="L67" s="31">
        <v>971</v>
      </c>
      <c r="M67" s="31">
        <v>1041</v>
      </c>
      <c r="N67" s="31">
        <v>2</v>
      </c>
      <c r="O67" s="31">
        <v>3119</v>
      </c>
      <c r="P67" s="31">
        <v>4691</v>
      </c>
      <c r="Q67" s="31">
        <v>3863</v>
      </c>
      <c r="R67" s="31">
        <v>4534</v>
      </c>
      <c r="S67" s="31">
        <v>3715</v>
      </c>
      <c r="T67" s="31">
        <v>1916</v>
      </c>
      <c r="U67" s="31">
        <v>6696</v>
      </c>
    </row>
    <row r="68" spans="2:21" ht="12.75">
      <c r="B68" s="4" t="s">
        <v>37</v>
      </c>
      <c r="C68" s="5" t="s">
        <v>364</v>
      </c>
      <c r="D68" s="5" t="s">
        <v>144</v>
      </c>
      <c r="E68" s="6" t="s">
        <v>145</v>
      </c>
      <c r="F68" s="6" t="s">
        <v>148</v>
      </c>
      <c r="G68" s="19" t="s">
        <v>149</v>
      </c>
      <c r="H68" s="31">
        <v>252</v>
      </c>
      <c r="I68" s="31">
        <v>1087</v>
      </c>
      <c r="J68" s="31">
        <v>1339</v>
      </c>
      <c r="K68" s="31">
        <v>23</v>
      </c>
      <c r="L68" s="31">
        <v>374</v>
      </c>
      <c r="M68" s="31">
        <v>397</v>
      </c>
      <c r="N68" s="31">
        <v>4</v>
      </c>
      <c r="O68" s="31">
        <v>1030</v>
      </c>
      <c r="P68" s="31">
        <v>1989</v>
      </c>
      <c r="Q68" s="31">
        <v>1920</v>
      </c>
      <c r="R68" s="31">
        <v>1878</v>
      </c>
      <c r="S68" s="31">
        <v>1810</v>
      </c>
      <c r="T68" s="31">
        <v>858</v>
      </c>
      <c r="U68" s="31">
        <v>3064</v>
      </c>
    </row>
    <row r="69" spans="2:21" ht="12.75">
      <c r="B69" s="4" t="s">
        <v>37</v>
      </c>
      <c r="C69" s="5" t="s">
        <v>364</v>
      </c>
      <c r="D69" s="5" t="s">
        <v>144</v>
      </c>
      <c r="E69" s="6" t="s">
        <v>145</v>
      </c>
      <c r="F69" s="6" t="s">
        <v>150</v>
      </c>
      <c r="G69" s="19" t="s">
        <v>151</v>
      </c>
      <c r="H69" s="31">
        <v>1502</v>
      </c>
      <c r="I69" s="31">
        <v>7132</v>
      </c>
      <c r="J69" s="31">
        <v>8634</v>
      </c>
      <c r="K69" s="31">
        <v>168</v>
      </c>
      <c r="L69" s="31">
        <v>2362</v>
      </c>
      <c r="M69" s="31">
        <v>2530</v>
      </c>
      <c r="N69" s="31">
        <v>276</v>
      </c>
      <c r="O69" s="31">
        <v>7350</v>
      </c>
      <c r="P69" s="31">
        <v>11446</v>
      </c>
      <c r="Q69" s="31">
        <v>9848</v>
      </c>
      <c r="R69" s="31">
        <v>11019</v>
      </c>
      <c r="S69" s="31">
        <v>9472</v>
      </c>
      <c r="T69" s="31">
        <v>5878</v>
      </c>
      <c r="U69" s="31">
        <v>15417</v>
      </c>
    </row>
    <row r="70" spans="2:21" ht="12.75">
      <c r="B70" s="4" t="s">
        <v>37</v>
      </c>
      <c r="C70" s="5" t="s">
        <v>364</v>
      </c>
      <c r="D70" s="5" t="s">
        <v>144</v>
      </c>
      <c r="E70" s="6" t="s">
        <v>145</v>
      </c>
      <c r="F70" s="6" t="s">
        <v>152</v>
      </c>
      <c r="G70" s="19" t="s">
        <v>153</v>
      </c>
      <c r="H70" s="31">
        <v>598</v>
      </c>
      <c r="I70" s="31">
        <v>2670</v>
      </c>
      <c r="J70" s="31">
        <v>3268</v>
      </c>
      <c r="K70" s="31">
        <v>118</v>
      </c>
      <c r="L70" s="31">
        <v>877</v>
      </c>
      <c r="M70" s="31">
        <v>995</v>
      </c>
      <c r="N70" s="31">
        <v>18</v>
      </c>
      <c r="O70" s="31">
        <v>2897</v>
      </c>
      <c r="P70" s="31">
        <v>4233</v>
      </c>
      <c r="Q70" s="31">
        <v>3546</v>
      </c>
      <c r="R70" s="31">
        <v>4094</v>
      </c>
      <c r="S70" s="31">
        <v>3505</v>
      </c>
      <c r="T70" s="31">
        <v>1365</v>
      </c>
      <c r="U70" s="31">
        <v>5714</v>
      </c>
    </row>
    <row r="71" spans="2:21" ht="12.75">
      <c r="B71" s="4" t="s">
        <v>37</v>
      </c>
      <c r="C71" s="5" t="s">
        <v>364</v>
      </c>
      <c r="D71" s="5" t="s">
        <v>144</v>
      </c>
      <c r="E71" s="6" t="s">
        <v>145</v>
      </c>
      <c r="F71" s="6" t="s">
        <v>154</v>
      </c>
      <c r="G71" s="19" t="s">
        <v>155</v>
      </c>
      <c r="H71" s="31">
        <v>1486</v>
      </c>
      <c r="I71" s="31">
        <v>6568</v>
      </c>
      <c r="J71" s="31">
        <v>8054</v>
      </c>
      <c r="K71" s="31">
        <v>132</v>
      </c>
      <c r="L71" s="31">
        <v>2060</v>
      </c>
      <c r="M71" s="31">
        <v>2192</v>
      </c>
      <c r="N71" s="31">
        <v>49</v>
      </c>
      <c r="O71" s="31">
        <v>6440</v>
      </c>
      <c r="P71" s="31">
        <v>10000</v>
      </c>
      <c r="Q71" s="31">
        <v>9434</v>
      </c>
      <c r="R71" s="31">
        <v>9802</v>
      </c>
      <c r="S71" s="31">
        <v>9239</v>
      </c>
      <c r="T71" s="31">
        <v>4348</v>
      </c>
      <c r="U71" s="31">
        <v>15115</v>
      </c>
    </row>
    <row r="72" spans="2:21" ht="12.75">
      <c r="B72" s="4" t="s">
        <v>37</v>
      </c>
      <c r="C72" s="5" t="s">
        <v>364</v>
      </c>
      <c r="D72" s="5" t="s">
        <v>144</v>
      </c>
      <c r="E72" s="6" t="s">
        <v>145</v>
      </c>
      <c r="F72" s="6" t="s">
        <v>156</v>
      </c>
      <c r="G72" s="19" t="s">
        <v>157</v>
      </c>
      <c r="H72" s="31">
        <v>1925</v>
      </c>
      <c r="I72" s="31">
        <v>8277</v>
      </c>
      <c r="J72" s="31">
        <v>10202</v>
      </c>
      <c r="K72" s="31">
        <v>258</v>
      </c>
      <c r="L72" s="31">
        <v>3116</v>
      </c>
      <c r="M72" s="31">
        <v>3374</v>
      </c>
      <c r="N72" s="31">
        <v>201</v>
      </c>
      <c r="O72" s="31">
        <v>6758</v>
      </c>
      <c r="P72" s="31">
        <v>15262</v>
      </c>
      <c r="Q72" s="31">
        <v>14064</v>
      </c>
      <c r="R72" s="31">
        <v>14458</v>
      </c>
      <c r="S72" s="31">
        <v>13833</v>
      </c>
      <c r="T72" s="31">
        <v>6781</v>
      </c>
      <c r="U72" s="31">
        <v>20446</v>
      </c>
    </row>
    <row r="73" spans="2:21" ht="12.75">
      <c r="B73" s="4" t="s">
        <v>37</v>
      </c>
      <c r="C73" s="5" t="s">
        <v>364</v>
      </c>
      <c r="D73" s="4" t="s">
        <v>144</v>
      </c>
      <c r="E73" s="4" t="s">
        <v>145</v>
      </c>
      <c r="F73" s="6" t="s">
        <v>158</v>
      </c>
      <c r="G73" s="19" t="s">
        <v>159</v>
      </c>
      <c r="H73" s="31">
        <v>1238</v>
      </c>
      <c r="I73" s="31">
        <v>6159</v>
      </c>
      <c r="J73" s="31">
        <v>7397</v>
      </c>
      <c r="K73" s="31">
        <v>166</v>
      </c>
      <c r="L73" s="31">
        <v>2399</v>
      </c>
      <c r="M73" s="31">
        <v>2565</v>
      </c>
      <c r="N73" s="31">
        <v>6</v>
      </c>
      <c r="O73" s="31">
        <v>4869</v>
      </c>
      <c r="P73" s="31">
        <v>10525</v>
      </c>
      <c r="Q73" s="31">
        <v>8226</v>
      </c>
      <c r="R73" s="31">
        <v>10419</v>
      </c>
      <c r="S73" s="31">
        <v>8168</v>
      </c>
      <c r="T73" s="31">
        <v>8021</v>
      </c>
      <c r="U73" s="31">
        <v>14253</v>
      </c>
    </row>
    <row r="74" spans="2:21" ht="12.75">
      <c r="B74" s="4" t="s">
        <v>37</v>
      </c>
      <c r="C74" s="5" t="s">
        <v>364</v>
      </c>
      <c r="D74" s="4" t="s">
        <v>144</v>
      </c>
      <c r="E74" s="4" t="s">
        <v>145</v>
      </c>
      <c r="F74" s="6" t="s">
        <v>160</v>
      </c>
      <c r="G74" s="19" t="s">
        <v>161</v>
      </c>
      <c r="H74" s="31">
        <v>560</v>
      </c>
      <c r="I74" s="31">
        <v>2381</v>
      </c>
      <c r="J74" s="31">
        <v>2941</v>
      </c>
      <c r="K74" s="31">
        <v>87</v>
      </c>
      <c r="L74" s="31">
        <v>920</v>
      </c>
      <c r="M74" s="31">
        <v>1007</v>
      </c>
      <c r="N74" s="31">
        <v>1</v>
      </c>
      <c r="O74" s="31">
        <v>2551</v>
      </c>
      <c r="P74" s="31">
        <v>5320</v>
      </c>
      <c r="Q74" s="31">
        <v>3787</v>
      </c>
      <c r="R74" s="31">
        <v>5314</v>
      </c>
      <c r="S74" s="31">
        <v>3783</v>
      </c>
      <c r="T74" s="31">
        <v>4492</v>
      </c>
      <c r="U74" s="31">
        <v>6929</v>
      </c>
    </row>
    <row r="75" spans="2:21" ht="12.75">
      <c r="B75" s="4" t="s">
        <v>37</v>
      </c>
      <c r="C75" s="5" t="s">
        <v>364</v>
      </c>
      <c r="D75" s="4" t="s">
        <v>144</v>
      </c>
      <c r="E75" s="4" t="s">
        <v>145</v>
      </c>
      <c r="F75" s="6" t="s">
        <v>162</v>
      </c>
      <c r="G75" s="19" t="s">
        <v>163</v>
      </c>
      <c r="H75" s="31">
        <v>1534</v>
      </c>
      <c r="I75" s="31">
        <v>7089</v>
      </c>
      <c r="J75" s="31">
        <v>8623</v>
      </c>
      <c r="K75" s="31">
        <v>188</v>
      </c>
      <c r="L75" s="31">
        <v>2263</v>
      </c>
      <c r="M75" s="31">
        <v>2451</v>
      </c>
      <c r="N75" s="31">
        <v>57</v>
      </c>
      <c r="O75" s="31">
        <v>5537</v>
      </c>
      <c r="P75" s="31">
        <v>9302</v>
      </c>
      <c r="Q75" s="31">
        <v>8552</v>
      </c>
      <c r="R75" s="31">
        <v>9218</v>
      </c>
      <c r="S75" s="31">
        <v>8452</v>
      </c>
      <c r="T75" s="31">
        <v>5662</v>
      </c>
      <c r="U75" s="31">
        <v>13509</v>
      </c>
    </row>
    <row r="76" spans="2:21" ht="12.75">
      <c r="B76" s="4" t="s">
        <v>37</v>
      </c>
      <c r="C76" s="5" t="s">
        <v>364</v>
      </c>
      <c r="D76" s="5" t="s">
        <v>164</v>
      </c>
      <c r="E76" s="6" t="s">
        <v>165</v>
      </c>
      <c r="F76" s="6" t="s">
        <v>166</v>
      </c>
      <c r="G76" s="19" t="s">
        <v>167</v>
      </c>
      <c r="H76" s="31">
        <v>518</v>
      </c>
      <c r="I76" s="31">
        <v>1387</v>
      </c>
      <c r="J76" s="31">
        <v>1905</v>
      </c>
      <c r="K76" s="31">
        <v>129</v>
      </c>
      <c r="L76" s="31">
        <v>465</v>
      </c>
      <c r="M76" s="31">
        <v>594</v>
      </c>
      <c r="N76" s="31">
        <v>12</v>
      </c>
      <c r="O76" s="31">
        <v>1378</v>
      </c>
      <c r="P76" s="31">
        <v>2624</v>
      </c>
      <c r="Q76" s="31">
        <v>2729</v>
      </c>
      <c r="R76" s="31">
        <v>2576</v>
      </c>
      <c r="S76" s="31">
        <v>2717</v>
      </c>
      <c r="T76" s="31">
        <v>1584</v>
      </c>
      <c r="U76" s="31">
        <v>4020</v>
      </c>
    </row>
    <row r="77" spans="2:21" ht="12.75">
      <c r="B77" s="4" t="s">
        <v>37</v>
      </c>
      <c r="C77" s="5" t="s">
        <v>364</v>
      </c>
      <c r="D77" s="5" t="s">
        <v>164</v>
      </c>
      <c r="E77" s="6" t="s">
        <v>165</v>
      </c>
      <c r="F77" s="6" t="s">
        <v>168</v>
      </c>
      <c r="G77" s="19" t="s">
        <v>169</v>
      </c>
      <c r="H77" s="31">
        <v>779</v>
      </c>
      <c r="I77" s="31">
        <v>2834</v>
      </c>
      <c r="J77" s="31">
        <v>3613</v>
      </c>
      <c r="K77" s="31">
        <v>110</v>
      </c>
      <c r="L77" s="31">
        <v>606</v>
      </c>
      <c r="M77" s="31">
        <v>716</v>
      </c>
      <c r="N77" s="31">
        <v>231</v>
      </c>
      <c r="O77" s="31">
        <v>3430</v>
      </c>
      <c r="P77" s="31">
        <v>8052</v>
      </c>
      <c r="Q77" s="31">
        <v>7133</v>
      </c>
      <c r="R77" s="31">
        <v>6693</v>
      </c>
      <c r="S77" s="31">
        <v>5759</v>
      </c>
      <c r="T77" s="31">
        <v>4394</v>
      </c>
      <c r="U77" s="31">
        <v>10260</v>
      </c>
    </row>
    <row r="78" spans="2:21" ht="12.75">
      <c r="B78" s="4" t="s">
        <v>37</v>
      </c>
      <c r="C78" s="5" t="s">
        <v>364</v>
      </c>
      <c r="D78" s="5" t="s">
        <v>164</v>
      </c>
      <c r="E78" s="6" t="s">
        <v>165</v>
      </c>
      <c r="F78" s="6" t="s">
        <v>170</v>
      </c>
      <c r="G78" s="19" t="s">
        <v>171</v>
      </c>
      <c r="H78" s="31">
        <v>609</v>
      </c>
      <c r="I78" s="31">
        <v>3091</v>
      </c>
      <c r="J78" s="31">
        <v>3700</v>
      </c>
      <c r="K78" s="31">
        <v>116</v>
      </c>
      <c r="L78" s="31">
        <v>1248</v>
      </c>
      <c r="M78" s="31">
        <v>1364</v>
      </c>
      <c r="N78" s="31">
        <v>75</v>
      </c>
      <c r="O78" s="31">
        <v>2210</v>
      </c>
      <c r="P78" s="31">
        <v>5072</v>
      </c>
      <c r="Q78" s="31">
        <v>3956</v>
      </c>
      <c r="R78" s="31">
        <v>5044</v>
      </c>
      <c r="S78" s="31">
        <v>3869</v>
      </c>
      <c r="T78" s="31">
        <v>3497</v>
      </c>
      <c r="U78" s="31">
        <v>7907</v>
      </c>
    </row>
    <row r="79" spans="2:21" ht="12.75">
      <c r="B79" s="4" t="s">
        <v>37</v>
      </c>
      <c r="C79" s="5" t="s">
        <v>364</v>
      </c>
      <c r="D79" s="5" t="s">
        <v>164</v>
      </c>
      <c r="E79" s="6" t="s">
        <v>165</v>
      </c>
      <c r="F79" s="6" t="s">
        <v>172</v>
      </c>
      <c r="G79" s="19" t="s">
        <v>173</v>
      </c>
      <c r="H79" s="31">
        <v>491</v>
      </c>
      <c r="I79" s="31">
        <v>2722</v>
      </c>
      <c r="J79" s="31">
        <v>3213</v>
      </c>
      <c r="K79" s="31">
        <v>78</v>
      </c>
      <c r="L79" s="31">
        <v>1153</v>
      </c>
      <c r="M79" s="31">
        <v>1231</v>
      </c>
      <c r="N79" s="31">
        <v>42</v>
      </c>
      <c r="O79" s="31">
        <v>2460</v>
      </c>
      <c r="P79" s="31">
        <v>5547</v>
      </c>
      <c r="Q79" s="31">
        <v>4568</v>
      </c>
      <c r="R79" s="31">
        <v>5024</v>
      </c>
      <c r="S79" s="31">
        <v>4038</v>
      </c>
      <c r="T79" s="31">
        <v>2589</v>
      </c>
      <c r="U79" s="31">
        <v>7962</v>
      </c>
    </row>
    <row r="80" spans="2:21" ht="12.75">
      <c r="B80" s="4" t="s">
        <v>37</v>
      </c>
      <c r="C80" s="5" t="s">
        <v>364</v>
      </c>
      <c r="D80" s="5" t="s">
        <v>164</v>
      </c>
      <c r="E80" s="6" t="s">
        <v>165</v>
      </c>
      <c r="F80" s="6" t="s">
        <v>174</v>
      </c>
      <c r="G80" s="19" t="s">
        <v>175</v>
      </c>
      <c r="H80" s="31">
        <v>713</v>
      </c>
      <c r="I80" s="31">
        <v>3063</v>
      </c>
      <c r="J80" s="31">
        <v>3776</v>
      </c>
      <c r="K80" s="31">
        <v>42</v>
      </c>
      <c r="L80" s="31">
        <v>1051</v>
      </c>
      <c r="M80" s="31">
        <v>1093</v>
      </c>
      <c r="N80" s="31">
        <v>3</v>
      </c>
      <c r="O80" s="31">
        <v>3056</v>
      </c>
      <c r="P80" s="31">
        <v>5847</v>
      </c>
      <c r="Q80" s="31">
        <v>4526</v>
      </c>
      <c r="R80" s="31">
        <v>5760</v>
      </c>
      <c r="S80" s="31">
        <v>4466</v>
      </c>
      <c r="T80" s="31">
        <v>5157</v>
      </c>
      <c r="U80" s="31">
        <v>9132</v>
      </c>
    </row>
    <row r="81" spans="2:21" ht="12.75">
      <c r="B81" s="4" t="s">
        <v>37</v>
      </c>
      <c r="C81" s="5" t="s">
        <v>364</v>
      </c>
      <c r="D81" s="5" t="s">
        <v>164</v>
      </c>
      <c r="E81" s="6" t="s">
        <v>165</v>
      </c>
      <c r="F81" s="6" t="s">
        <v>176</v>
      </c>
      <c r="G81" s="19" t="s">
        <v>177</v>
      </c>
      <c r="H81" s="31">
        <v>323</v>
      </c>
      <c r="I81" s="31">
        <v>1711</v>
      </c>
      <c r="J81" s="31">
        <v>2034</v>
      </c>
      <c r="K81" s="31">
        <v>67</v>
      </c>
      <c r="L81" s="31">
        <v>681</v>
      </c>
      <c r="M81" s="31">
        <v>748</v>
      </c>
      <c r="N81" s="31">
        <v>16</v>
      </c>
      <c r="O81" s="31">
        <v>1416</v>
      </c>
      <c r="P81" s="31">
        <v>2692</v>
      </c>
      <c r="Q81" s="31">
        <v>1694</v>
      </c>
      <c r="R81" s="31">
        <v>2684</v>
      </c>
      <c r="S81" s="31">
        <v>1660</v>
      </c>
      <c r="T81" s="31">
        <v>2448</v>
      </c>
      <c r="U81" s="31">
        <v>4497</v>
      </c>
    </row>
    <row r="82" spans="2:21" ht="12.75">
      <c r="B82" s="4" t="s">
        <v>37</v>
      </c>
      <c r="C82" s="5" t="s">
        <v>364</v>
      </c>
      <c r="D82" s="5" t="s">
        <v>164</v>
      </c>
      <c r="E82" s="6" t="s">
        <v>165</v>
      </c>
      <c r="F82" s="6" t="s">
        <v>178</v>
      </c>
      <c r="G82" s="19" t="s">
        <v>179</v>
      </c>
      <c r="H82" s="31">
        <v>477</v>
      </c>
      <c r="I82" s="31">
        <v>2599</v>
      </c>
      <c r="J82" s="31">
        <v>3076</v>
      </c>
      <c r="K82" s="31">
        <v>101</v>
      </c>
      <c r="L82" s="31">
        <v>1298</v>
      </c>
      <c r="M82" s="31">
        <v>1399</v>
      </c>
      <c r="N82" s="31">
        <v>13</v>
      </c>
      <c r="O82" s="31">
        <v>2367</v>
      </c>
      <c r="P82" s="31">
        <v>5501</v>
      </c>
      <c r="Q82" s="31">
        <v>5690</v>
      </c>
      <c r="R82" s="31">
        <v>4912</v>
      </c>
      <c r="S82" s="31">
        <v>4621</v>
      </c>
      <c r="T82" s="31">
        <v>2701</v>
      </c>
      <c r="U82" s="31">
        <v>7873</v>
      </c>
    </row>
    <row r="83" spans="2:21" ht="12.75">
      <c r="B83" s="4" t="s">
        <v>37</v>
      </c>
      <c r="C83" s="5" t="s">
        <v>364</v>
      </c>
      <c r="D83" s="5" t="s">
        <v>164</v>
      </c>
      <c r="E83" s="6" t="s">
        <v>165</v>
      </c>
      <c r="F83" s="6" t="s">
        <v>180</v>
      </c>
      <c r="G83" s="19" t="s">
        <v>181</v>
      </c>
      <c r="H83" s="31">
        <v>438</v>
      </c>
      <c r="I83" s="31">
        <v>1804</v>
      </c>
      <c r="J83" s="31">
        <v>2242</v>
      </c>
      <c r="K83" s="31">
        <v>56</v>
      </c>
      <c r="L83" s="31">
        <v>336</v>
      </c>
      <c r="M83" s="31">
        <v>392</v>
      </c>
      <c r="N83" s="31">
        <v>484</v>
      </c>
      <c r="O83" s="31">
        <v>2800</v>
      </c>
      <c r="P83" s="31">
        <v>5698</v>
      </c>
      <c r="Q83" s="31">
        <v>5110</v>
      </c>
      <c r="R83" s="31">
        <v>4774</v>
      </c>
      <c r="S83" s="31">
        <v>3934</v>
      </c>
      <c r="T83" s="31">
        <v>4667</v>
      </c>
      <c r="U83" s="31">
        <v>8139</v>
      </c>
    </row>
    <row r="84" spans="2:21" ht="12.75">
      <c r="B84" s="4" t="s">
        <v>37</v>
      </c>
      <c r="C84" s="5" t="s">
        <v>364</v>
      </c>
      <c r="D84" s="4" t="s">
        <v>164</v>
      </c>
      <c r="E84" s="4" t="s">
        <v>165</v>
      </c>
      <c r="F84" s="6" t="s">
        <v>182</v>
      </c>
      <c r="G84" s="19" t="s">
        <v>183</v>
      </c>
      <c r="H84" s="31">
        <v>655</v>
      </c>
      <c r="I84" s="31">
        <v>3379</v>
      </c>
      <c r="J84" s="31">
        <v>4034</v>
      </c>
      <c r="K84" s="31">
        <v>139</v>
      </c>
      <c r="L84" s="31">
        <v>1313</v>
      </c>
      <c r="M84" s="31">
        <v>1452</v>
      </c>
      <c r="N84" s="31">
        <v>47</v>
      </c>
      <c r="O84" s="31">
        <v>2717</v>
      </c>
      <c r="P84" s="31">
        <v>5924</v>
      </c>
      <c r="Q84" s="31">
        <v>4960</v>
      </c>
      <c r="R84" s="31">
        <v>5540</v>
      </c>
      <c r="S84" s="31">
        <v>4525</v>
      </c>
      <c r="T84" s="31">
        <v>2192</v>
      </c>
      <c r="U84" s="31">
        <v>7921</v>
      </c>
    </row>
    <row r="85" spans="2:21" ht="12.75">
      <c r="B85" s="4" t="s">
        <v>37</v>
      </c>
      <c r="C85" s="5" t="s">
        <v>364</v>
      </c>
      <c r="D85" s="4" t="s">
        <v>164</v>
      </c>
      <c r="E85" s="4" t="s">
        <v>165</v>
      </c>
      <c r="F85" s="6" t="s">
        <v>184</v>
      </c>
      <c r="G85" s="19" t="s">
        <v>185</v>
      </c>
      <c r="H85" s="31">
        <v>661</v>
      </c>
      <c r="I85" s="31">
        <v>3309</v>
      </c>
      <c r="J85" s="31">
        <v>3970</v>
      </c>
      <c r="K85" s="31">
        <v>102</v>
      </c>
      <c r="L85" s="31">
        <v>661</v>
      </c>
      <c r="M85" s="31">
        <v>763</v>
      </c>
      <c r="N85" s="31">
        <v>577</v>
      </c>
      <c r="O85" s="31">
        <v>3567</v>
      </c>
      <c r="P85" s="31">
        <v>7478</v>
      </c>
      <c r="Q85" s="31">
        <v>6140</v>
      </c>
      <c r="R85" s="31">
        <v>7042</v>
      </c>
      <c r="S85" s="31">
        <v>5514</v>
      </c>
      <c r="T85" s="31">
        <v>3400</v>
      </c>
      <c r="U85" s="31">
        <v>9293</v>
      </c>
    </row>
    <row r="86" spans="2:21" ht="12.75">
      <c r="B86" s="4" t="s">
        <v>37</v>
      </c>
      <c r="C86" s="5" t="s">
        <v>364</v>
      </c>
      <c r="D86" s="4" t="s">
        <v>164</v>
      </c>
      <c r="E86" s="4" t="s">
        <v>165</v>
      </c>
      <c r="F86" s="6" t="s">
        <v>186</v>
      </c>
      <c r="G86" s="19" t="s">
        <v>187</v>
      </c>
      <c r="H86" s="31">
        <v>703</v>
      </c>
      <c r="I86" s="31">
        <v>3964</v>
      </c>
      <c r="J86" s="31">
        <v>4667</v>
      </c>
      <c r="K86" s="31">
        <v>122</v>
      </c>
      <c r="L86" s="31">
        <v>1596</v>
      </c>
      <c r="M86" s="31">
        <v>1718</v>
      </c>
      <c r="N86" s="31">
        <v>151</v>
      </c>
      <c r="O86" s="31">
        <v>4033</v>
      </c>
      <c r="P86" s="31">
        <v>10835</v>
      </c>
      <c r="Q86" s="31">
        <v>7652</v>
      </c>
      <c r="R86" s="31">
        <v>9703</v>
      </c>
      <c r="S86" s="31">
        <v>6793</v>
      </c>
      <c r="T86" s="31">
        <v>6657</v>
      </c>
      <c r="U86" s="31">
        <v>12332</v>
      </c>
    </row>
    <row r="87" spans="2:21" ht="12.75">
      <c r="B87" s="4" t="s">
        <v>37</v>
      </c>
      <c r="C87" s="5" t="s">
        <v>364</v>
      </c>
      <c r="D87" s="4" t="s">
        <v>164</v>
      </c>
      <c r="E87" s="4" t="s">
        <v>165</v>
      </c>
      <c r="F87" s="6" t="s">
        <v>188</v>
      </c>
      <c r="G87" s="19" t="s">
        <v>189</v>
      </c>
      <c r="H87" s="31">
        <v>566</v>
      </c>
      <c r="I87" s="31">
        <v>2110</v>
      </c>
      <c r="J87" s="31">
        <v>2676</v>
      </c>
      <c r="K87" s="31">
        <v>232</v>
      </c>
      <c r="L87" s="31">
        <v>742</v>
      </c>
      <c r="M87" s="31">
        <v>974</v>
      </c>
      <c r="N87" s="31">
        <v>39</v>
      </c>
      <c r="O87" s="31">
        <v>2080</v>
      </c>
      <c r="P87" s="31">
        <v>3621</v>
      </c>
      <c r="Q87" s="31">
        <v>2993</v>
      </c>
      <c r="R87" s="31">
        <v>3426</v>
      </c>
      <c r="S87" s="31">
        <v>2842</v>
      </c>
      <c r="T87" s="31">
        <v>1370</v>
      </c>
      <c r="U87" s="31">
        <v>4305</v>
      </c>
    </row>
    <row r="88" spans="2:21" ht="12.75">
      <c r="B88" s="4" t="s">
        <v>37</v>
      </c>
      <c r="C88" s="5" t="s">
        <v>364</v>
      </c>
      <c r="D88" s="4" t="s">
        <v>164</v>
      </c>
      <c r="E88" s="4" t="s">
        <v>165</v>
      </c>
      <c r="F88" s="6" t="s">
        <v>190</v>
      </c>
      <c r="G88" s="19" t="s">
        <v>191</v>
      </c>
      <c r="H88" s="31">
        <v>686</v>
      </c>
      <c r="I88" s="31">
        <v>2502</v>
      </c>
      <c r="J88" s="31">
        <v>3188</v>
      </c>
      <c r="K88" s="31">
        <v>236</v>
      </c>
      <c r="L88" s="31">
        <v>848</v>
      </c>
      <c r="M88" s="31">
        <v>1084</v>
      </c>
      <c r="N88" s="31">
        <v>24</v>
      </c>
      <c r="O88" s="31">
        <v>3030</v>
      </c>
      <c r="P88" s="31">
        <v>4796</v>
      </c>
      <c r="Q88" s="31">
        <v>3701</v>
      </c>
      <c r="R88" s="31">
        <v>4426</v>
      </c>
      <c r="S88" s="31">
        <v>3399</v>
      </c>
      <c r="T88" s="31">
        <v>1944</v>
      </c>
      <c r="U88" s="31">
        <v>5229</v>
      </c>
    </row>
    <row r="89" spans="2:21" ht="12.75">
      <c r="B89" s="4" t="s">
        <v>37</v>
      </c>
      <c r="C89" s="5" t="s">
        <v>364</v>
      </c>
      <c r="D89" s="4" t="s">
        <v>164</v>
      </c>
      <c r="E89" s="4" t="s">
        <v>165</v>
      </c>
      <c r="F89" s="6" t="s">
        <v>192</v>
      </c>
      <c r="G89" s="19" t="s">
        <v>193</v>
      </c>
      <c r="H89" s="31">
        <v>1360</v>
      </c>
      <c r="I89" s="31">
        <v>7109</v>
      </c>
      <c r="J89" s="31">
        <v>8469</v>
      </c>
      <c r="K89" s="31">
        <v>187</v>
      </c>
      <c r="L89" s="31">
        <v>2778</v>
      </c>
      <c r="M89" s="31">
        <v>2965</v>
      </c>
      <c r="N89" s="31">
        <v>396</v>
      </c>
      <c r="O89" s="31">
        <v>5491</v>
      </c>
      <c r="P89" s="31">
        <v>12561</v>
      </c>
      <c r="Q89" s="31">
        <v>10193</v>
      </c>
      <c r="R89" s="31">
        <v>11974</v>
      </c>
      <c r="S89" s="31">
        <v>9699</v>
      </c>
      <c r="T89" s="31">
        <v>9069</v>
      </c>
      <c r="U89" s="31">
        <v>15834</v>
      </c>
    </row>
    <row r="90" spans="2:21" ht="12.75">
      <c r="B90" s="4" t="s">
        <v>37</v>
      </c>
      <c r="C90" s="5" t="s">
        <v>364</v>
      </c>
      <c r="D90" s="4" t="s">
        <v>164</v>
      </c>
      <c r="E90" s="4" t="s">
        <v>165</v>
      </c>
      <c r="F90" s="6" t="s">
        <v>194</v>
      </c>
      <c r="G90" s="19" t="s">
        <v>195</v>
      </c>
      <c r="H90" s="31">
        <v>1081</v>
      </c>
      <c r="I90" s="31">
        <v>5517</v>
      </c>
      <c r="J90" s="31">
        <v>6598</v>
      </c>
      <c r="K90" s="31">
        <v>122</v>
      </c>
      <c r="L90" s="31">
        <v>2033</v>
      </c>
      <c r="M90" s="31">
        <v>2155</v>
      </c>
      <c r="N90" s="31">
        <v>1475</v>
      </c>
      <c r="O90" s="31">
        <v>4355</v>
      </c>
      <c r="P90" s="31">
        <v>9847</v>
      </c>
      <c r="Q90" s="31">
        <v>7355</v>
      </c>
      <c r="R90" s="31">
        <v>9166</v>
      </c>
      <c r="S90" s="31">
        <v>7089</v>
      </c>
      <c r="T90" s="31">
        <v>5407</v>
      </c>
      <c r="U90" s="31">
        <v>13243</v>
      </c>
    </row>
    <row r="91" spans="2:21" ht="12.75">
      <c r="B91" s="4" t="s">
        <v>37</v>
      </c>
      <c r="C91" s="5" t="s">
        <v>364</v>
      </c>
      <c r="D91" s="4" t="s">
        <v>164</v>
      </c>
      <c r="E91" s="4" t="s">
        <v>165</v>
      </c>
      <c r="F91" s="6" t="s">
        <v>196</v>
      </c>
      <c r="G91" s="19" t="s">
        <v>197</v>
      </c>
      <c r="H91" s="31">
        <v>1223</v>
      </c>
      <c r="I91" s="31">
        <v>5394</v>
      </c>
      <c r="J91" s="31">
        <v>6617</v>
      </c>
      <c r="K91" s="31">
        <v>98</v>
      </c>
      <c r="L91" s="31">
        <v>1867</v>
      </c>
      <c r="M91" s="31">
        <v>1965</v>
      </c>
      <c r="N91" s="31">
        <v>55</v>
      </c>
      <c r="O91" s="31">
        <v>4279</v>
      </c>
      <c r="P91" s="31">
        <v>9034</v>
      </c>
      <c r="Q91" s="31">
        <v>7811</v>
      </c>
      <c r="R91" s="31">
        <v>8765</v>
      </c>
      <c r="S91" s="31">
        <v>7641</v>
      </c>
      <c r="T91" s="31">
        <v>6639</v>
      </c>
      <c r="U91" s="31">
        <v>12788</v>
      </c>
    </row>
    <row r="92" spans="2:21" ht="12.75">
      <c r="B92" s="4" t="s">
        <v>37</v>
      </c>
      <c r="C92" s="5" t="s">
        <v>364</v>
      </c>
      <c r="D92" s="4" t="s">
        <v>164</v>
      </c>
      <c r="E92" s="4" t="s">
        <v>165</v>
      </c>
      <c r="F92" s="6" t="s">
        <v>198</v>
      </c>
      <c r="G92" s="19" t="s">
        <v>199</v>
      </c>
      <c r="H92" s="31">
        <v>401</v>
      </c>
      <c r="I92" s="31">
        <v>2061</v>
      </c>
      <c r="J92" s="31">
        <v>2462</v>
      </c>
      <c r="K92" s="31">
        <v>74</v>
      </c>
      <c r="L92" s="31">
        <v>920</v>
      </c>
      <c r="M92" s="31">
        <v>994</v>
      </c>
      <c r="N92" s="31">
        <v>27</v>
      </c>
      <c r="O92" s="31">
        <v>1989</v>
      </c>
      <c r="P92" s="31">
        <v>5417</v>
      </c>
      <c r="Q92" s="31">
        <v>3913</v>
      </c>
      <c r="R92" s="31">
        <v>4913</v>
      </c>
      <c r="S92" s="31">
        <v>3552</v>
      </c>
      <c r="T92" s="31">
        <v>2959</v>
      </c>
      <c r="U92" s="31">
        <v>5986</v>
      </c>
    </row>
    <row r="93" spans="2:21" ht="12.75">
      <c r="B93" s="4" t="s">
        <v>37</v>
      </c>
      <c r="C93" s="5" t="s">
        <v>364</v>
      </c>
      <c r="D93" s="5" t="s">
        <v>200</v>
      </c>
      <c r="E93" s="6" t="s">
        <v>201</v>
      </c>
      <c r="F93" s="6" t="s">
        <v>202</v>
      </c>
      <c r="G93" s="19" t="s">
        <v>203</v>
      </c>
      <c r="H93" s="31">
        <v>529</v>
      </c>
      <c r="I93" s="31">
        <v>1511</v>
      </c>
      <c r="J93" s="31">
        <v>2040</v>
      </c>
      <c r="K93" s="31">
        <v>64</v>
      </c>
      <c r="L93" s="31">
        <v>361</v>
      </c>
      <c r="M93" s="31">
        <v>425</v>
      </c>
      <c r="N93" s="31">
        <v>1</v>
      </c>
      <c r="O93" s="31">
        <v>1912</v>
      </c>
      <c r="P93" s="31">
        <v>3220</v>
      </c>
      <c r="Q93" s="31">
        <v>3416</v>
      </c>
      <c r="R93" s="31">
        <v>2864</v>
      </c>
      <c r="S93" s="31">
        <v>3042</v>
      </c>
      <c r="T93" s="31">
        <v>2408</v>
      </c>
      <c r="U93" s="31">
        <v>6219</v>
      </c>
    </row>
    <row r="94" spans="2:21" ht="12.75">
      <c r="B94" s="4" t="s">
        <v>37</v>
      </c>
      <c r="C94" s="5" t="s">
        <v>364</v>
      </c>
      <c r="D94" s="5" t="s">
        <v>200</v>
      </c>
      <c r="E94" s="6" t="s">
        <v>201</v>
      </c>
      <c r="F94" s="6" t="s">
        <v>204</v>
      </c>
      <c r="G94" s="19" t="s">
        <v>205</v>
      </c>
      <c r="H94" s="31">
        <v>804</v>
      </c>
      <c r="I94" s="31">
        <v>3648</v>
      </c>
      <c r="J94" s="31">
        <v>4452</v>
      </c>
      <c r="K94" s="31">
        <v>179</v>
      </c>
      <c r="L94" s="31">
        <v>1465</v>
      </c>
      <c r="M94" s="31">
        <v>1644</v>
      </c>
      <c r="N94" s="31">
        <v>1</v>
      </c>
      <c r="O94" s="31">
        <v>2733</v>
      </c>
      <c r="P94" s="31">
        <v>7848</v>
      </c>
      <c r="Q94" s="31">
        <v>6004</v>
      </c>
      <c r="R94" s="31">
        <v>7573</v>
      </c>
      <c r="S94" s="31">
        <v>5858</v>
      </c>
      <c r="T94" s="31">
        <v>3363</v>
      </c>
      <c r="U94" s="31">
        <v>8884</v>
      </c>
    </row>
    <row r="95" spans="2:21" ht="12.75">
      <c r="B95" s="4" t="s">
        <v>37</v>
      </c>
      <c r="C95" s="5" t="s">
        <v>364</v>
      </c>
      <c r="D95" s="5" t="s">
        <v>200</v>
      </c>
      <c r="E95" s="6" t="s">
        <v>201</v>
      </c>
      <c r="F95" s="6" t="s">
        <v>206</v>
      </c>
      <c r="G95" s="19" t="s">
        <v>207</v>
      </c>
      <c r="H95" s="31">
        <v>959</v>
      </c>
      <c r="I95" s="31">
        <v>3723</v>
      </c>
      <c r="J95" s="31">
        <v>4682</v>
      </c>
      <c r="K95" s="31">
        <v>107</v>
      </c>
      <c r="L95" s="31">
        <v>745</v>
      </c>
      <c r="M95" s="31">
        <v>852</v>
      </c>
      <c r="N95" s="31">
        <v>46</v>
      </c>
      <c r="O95" s="31">
        <v>3060</v>
      </c>
      <c r="P95" s="31">
        <v>7563</v>
      </c>
      <c r="Q95" s="31">
        <v>6288</v>
      </c>
      <c r="R95" s="31">
        <v>7213</v>
      </c>
      <c r="S95" s="31">
        <v>6034</v>
      </c>
      <c r="T95" s="31">
        <v>3811</v>
      </c>
      <c r="U95" s="31">
        <v>10957</v>
      </c>
    </row>
    <row r="96" spans="2:21" ht="12.75">
      <c r="B96" s="4" t="s">
        <v>37</v>
      </c>
      <c r="C96" s="5" t="s">
        <v>364</v>
      </c>
      <c r="D96" s="4" t="s">
        <v>200</v>
      </c>
      <c r="E96" s="4" t="s">
        <v>201</v>
      </c>
      <c r="F96" s="6" t="s">
        <v>208</v>
      </c>
      <c r="G96" s="19" t="s">
        <v>209</v>
      </c>
      <c r="H96" s="31">
        <v>449</v>
      </c>
      <c r="I96" s="31">
        <v>1389</v>
      </c>
      <c r="J96" s="31">
        <v>1838</v>
      </c>
      <c r="K96" s="31">
        <v>78</v>
      </c>
      <c r="L96" s="31">
        <v>409</v>
      </c>
      <c r="M96" s="31">
        <v>487</v>
      </c>
      <c r="N96" s="31">
        <v>4</v>
      </c>
      <c r="O96" s="31">
        <v>1409</v>
      </c>
      <c r="P96" s="31">
        <v>3362</v>
      </c>
      <c r="Q96" s="31">
        <v>3001</v>
      </c>
      <c r="R96" s="31">
        <v>3013</v>
      </c>
      <c r="S96" s="31">
        <v>2681</v>
      </c>
      <c r="T96" s="31">
        <v>2182</v>
      </c>
      <c r="U96" s="31">
        <v>4852</v>
      </c>
    </row>
    <row r="97" spans="2:21" ht="12.75">
      <c r="B97" s="4" t="s">
        <v>37</v>
      </c>
      <c r="C97" s="5" t="s">
        <v>364</v>
      </c>
      <c r="D97" s="4" t="s">
        <v>200</v>
      </c>
      <c r="E97" s="4" t="s">
        <v>201</v>
      </c>
      <c r="F97" s="6" t="s">
        <v>210</v>
      </c>
      <c r="G97" s="19" t="s">
        <v>211</v>
      </c>
      <c r="H97" s="31">
        <v>1380</v>
      </c>
      <c r="I97" s="31">
        <v>5979</v>
      </c>
      <c r="J97" s="31">
        <v>7359</v>
      </c>
      <c r="K97" s="31">
        <v>198</v>
      </c>
      <c r="L97" s="31">
        <v>2280</v>
      </c>
      <c r="M97" s="31">
        <v>2478</v>
      </c>
      <c r="N97" s="31">
        <v>1220</v>
      </c>
      <c r="O97" s="31">
        <v>4266</v>
      </c>
      <c r="P97" s="31">
        <v>10182</v>
      </c>
      <c r="Q97" s="31">
        <v>8461</v>
      </c>
      <c r="R97" s="31">
        <v>9748</v>
      </c>
      <c r="S97" s="31">
        <v>8141</v>
      </c>
      <c r="T97" s="31">
        <v>8303</v>
      </c>
      <c r="U97" s="31">
        <v>14007</v>
      </c>
    </row>
    <row r="98" spans="2:21" ht="12.75">
      <c r="B98" s="4" t="s">
        <v>37</v>
      </c>
      <c r="C98" s="5" t="s">
        <v>364</v>
      </c>
      <c r="D98" s="4" t="s">
        <v>200</v>
      </c>
      <c r="E98" s="4" t="s">
        <v>201</v>
      </c>
      <c r="F98" s="6" t="s">
        <v>212</v>
      </c>
      <c r="G98" s="19" t="s">
        <v>213</v>
      </c>
      <c r="H98" s="31">
        <v>1795</v>
      </c>
      <c r="I98" s="31">
        <v>8876</v>
      </c>
      <c r="J98" s="31">
        <v>10671</v>
      </c>
      <c r="K98" s="31">
        <v>288</v>
      </c>
      <c r="L98" s="31">
        <v>3408</v>
      </c>
      <c r="M98" s="31">
        <v>3696</v>
      </c>
      <c r="N98" s="31">
        <v>24</v>
      </c>
      <c r="O98" s="31">
        <v>6360</v>
      </c>
      <c r="P98" s="31">
        <v>13086</v>
      </c>
      <c r="Q98" s="31">
        <v>11734</v>
      </c>
      <c r="R98" s="31">
        <v>12694</v>
      </c>
      <c r="S98" s="31">
        <v>11356</v>
      </c>
      <c r="T98" s="31">
        <v>5657</v>
      </c>
      <c r="U98" s="31">
        <v>19071</v>
      </c>
    </row>
    <row r="99" spans="2:21" ht="12.75">
      <c r="B99" s="4" t="s">
        <v>37</v>
      </c>
      <c r="C99" s="5" t="s">
        <v>364</v>
      </c>
      <c r="D99" s="4" t="s">
        <v>200</v>
      </c>
      <c r="E99" s="4" t="s">
        <v>201</v>
      </c>
      <c r="F99" s="6" t="s">
        <v>214</v>
      </c>
      <c r="G99" s="19" t="s">
        <v>215</v>
      </c>
      <c r="H99" s="31">
        <v>632</v>
      </c>
      <c r="I99" s="31">
        <v>2496</v>
      </c>
      <c r="J99" s="31">
        <v>3128</v>
      </c>
      <c r="K99" s="31">
        <v>158</v>
      </c>
      <c r="L99" s="31">
        <v>440</v>
      </c>
      <c r="M99" s="31">
        <v>598</v>
      </c>
      <c r="N99" s="31">
        <v>3</v>
      </c>
      <c r="O99" s="31">
        <v>2001</v>
      </c>
      <c r="P99" s="31">
        <v>4354</v>
      </c>
      <c r="Q99" s="31">
        <v>4632</v>
      </c>
      <c r="R99" s="31">
        <v>4333</v>
      </c>
      <c r="S99" s="31">
        <v>4540</v>
      </c>
      <c r="T99" s="31">
        <v>1333</v>
      </c>
      <c r="U99" s="31">
        <v>6495</v>
      </c>
    </row>
    <row r="100" spans="2:21" ht="12.75">
      <c r="B100" s="4" t="s">
        <v>37</v>
      </c>
      <c r="C100" s="5" t="s">
        <v>364</v>
      </c>
      <c r="D100" s="4" t="s">
        <v>200</v>
      </c>
      <c r="E100" s="4" t="s">
        <v>201</v>
      </c>
      <c r="F100" s="6" t="s">
        <v>216</v>
      </c>
      <c r="G100" s="19" t="s">
        <v>217</v>
      </c>
      <c r="H100" s="31">
        <v>1268</v>
      </c>
      <c r="I100" s="31">
        <v>6160</v>
      </c>
      <c r="J100" s="31">
        <v>7428</v>
      </c>
      <c r="K100" s="31">
        <v>207</v>
      </c>
      <c r="L100" s="31">
        <v>2405</v>
      </c>
      <c r="M100" s="31">
        <v>2612</v>
      </c>
      <c r="N100" s="31">
        <v>202</v>
      </c>
      <c r="O100" s="31">
        <v>4841</v>
      </c>
      <c r="P100" s="31">
        <v>12430</v>
      </c>
      <c r="Q100" s="31">
        <v>10367</v>
      </c>
      <c r="R100" s="31">
        <v>12172</v>
      </c>
      <c r="S100" s="31">
        <v>10206</v>
      </c>
      <c r="T100" s="31">
        <v>7170</v>
      </c>
      <c r="U100" s="31">
        <v>17581</v>
      </c>
    </row>
    <row r="101" spans="2:21" ht="12.75">
      <c r="B101" s="4" t="s">
        <v>37</v>
      </c>
      <c r="C101" s="5" t="s">
        <v>364</v>
      </c>
      <c r="D101" s="4" t="s">
        <v>200</v>
      </c>
      <c r="E101" s="4" t="s">
        <v>201</v>
      </c>
      <c r="F101" s="6" t="s">
        <v>218</v>
      </c>
      <c r="G101" s="19" t="s">
        <v>219</v>
      </c>
      <c r="H101" s="31">
        <v>595</v>
      </c>
      <c r="I101" s="31">
        <v>2634</v>
      </c>
      <c r="J101" s="31">
        <v>3229</v>
      </c>
      <c r="K101" s="31">
        <v>73</v>
      </c>
      <c r="L101" s="31">
        <v>928</v>
      </c>
      <c r="M101" s="31">
        <v>1001</v>
      </c>
      <c r="N101" s="31">
        <v>306</v>
      </c>
      <c r="O101" s="31">
        <v>2160</v>
      </c>
      <c r="P101" s="31">
        <v>5541</v>
      </c>
      <c r="Q101" s="31">
        <v>4895</v>
      </c>
      <c r="R101" s="31">
        <v>4858</v>
      </c>
      <c r="S101" s="31">
        <v>4584</v>
      </c>
      <c r="T101" s="31">
        <v>3069</v>
      </c>
      <c r="U101" s="31">
        <v>7155</v>
      </c>
    </row>
    <row r="102" spans="2:21" ht="12.75">
      <c r="B102" s="4" t="s">
        <v>37</v>
      </c>
      <c r="C102" s="5" t="s">
        <v>364</v>
      </c>
      <c r="D102" s="4" t="s">
        <v>200</v>
      </c>
      <c r="E102" s="4" t="s">
        <v>201</v>
      </c>
      <c r="F102" s="6" t="s">
        <v>220</v>
      </c>
      <c r="G102" s="19" t="s">
        <v>221</v>
      </c>
      <c r="H102" s="31">
        <v>834</v>
      </c>
      <c r="I102" s="31">
        <v>2644</v>
      </c>
      <c r="J102" s="31">
        <v>3478</v>
      </c>
      <c r="K102" s="31">
        <v>62</v>
      </c>
      <c r="L102" s="31">
        <v>346</v>
      </c>
      <c r="M102" s="31">
        <v>408</v>
      </c>
      <c r="N102" s="31">
        <v>2</v>
      </c>
      <c r="O102" s="31">
        <v>2753</v>
      </c>
      <c r="P102" s="31">
        <v>4764</v>
      </c>
      <c r="Q102" s="31">
        <v>5279</v>
      </c>
      <c r="R102" s="31">
        <v>4398</v>
      </c>
      <c r="S102" s="31">
        <v>5189</v>
      </c>
      <c r="T102" s="31">
        <v>1781</v>
      </c>
      <c r="U102" s="31">
        <v>8059</v>
      </c>
    </row>
    <row r="103" spans="2:21" ht="12.75">
      <c r="B103" s="4" t="s">
        <v>37</v>
      </c>
      <c r="C103" s="5" t="s">
        <v>364</v>
      </c>
      <c r="D103" s="4" t="s">
        <v>200</v>
      </c>
      <c r="E103" s="4" t="s">
        <v>201</v>
      </c>
      <c r="F103" s="6" t="s">
        <v>222</v>
      </c>
      <c r="G103" s="19" t="s">
        <v>223</v>
      </c>
      <c r="H103" s="31">
        <v>793</v>
      </c>
      <c r="I103" s="31">
        <v>3104</v>
      </c>
      <c r="J103" s="31">
        <v>3897</v>
      </c>
      <c r="K103" s="31">
        <v>94</v>
      </c>
      <c r="L103" s="31">
        <v>1253</v>
      </c>
      <c r="M103" s="31">
        <v>1347</v>
      </c>
      <c r="N103" s="31">
        <v>3</v>
      </c>
      <c r="O103" s="31">
        <v>2431</v>
      </c>
      <c r="P103" s="31">
        <v>6595</v>
      </c>
      <c r="Q103" s="31">
        <v>6089</v>
      </c>
      <c r="R103" s="31">
        <v>5949</v>
      </c>
      <c r="S103" s="31">
        <v>5855</v>
      </c>
      <c r="T103" s="31">
        <v>4164</v>
      </c>
      <c r="U103" s="31">
        <v>9211</v>
      </c>
    </row>
    <row r="104" spans="2:21" ht="12.75">
      <c r="B104" s="4" t="s">
        <v>37</v>
      </c>
      <c r="C104" s="5" t="s">
        <v>364</v>
      </c>
      <c r="D104" s="4" t="s">
        <v>200</v>
      </c>
      <c r="E104" s="4" t="s">
        <v>201</v>
      </c>
      <c r="F104" s="6" t="s">
        <v>224</v>
      </c>
      <c r="G104" s="19" t="s">
        <v>225</v>
      </c>
      <c r="H104" s="31">
        <v>668</v>
      </c>
      <c r="I104" s="31">
        <v>3703</v>
      </c>
      <c r="J104" s="31">
        <v>4371</v>
      </c>
      <c r="K104" s="31">
        <v>142</v>
      </c>
      <c r="L104" s="31">
        <v>1385</v>
      </c>
      <c r="M104" s="31">
        <v>1527</v>
      </c>
      <c r="N104" s="31">
        <v>0</v>
      </c>
      <c r="O104" s="31">
        <v>2832</v>
      </c>
      <c r="P104" s="31">
        <v>6188</v>
      </c>
      <c r="Q104" s="31">
        <v>5471</v>
      </c>
      <c r="R104" s="31">
        <v>5872</v>
      </c>
      <c r="S104" s="31">
        <v>5387</v>
      </c>
      <c r="T104" s="31">
        <v>4869</v>
      </c>
      <c r="U104" s="31">
        <v>9935</v>
      </c>
    </row>
    <row r="105" spans="2:21" ht="12.75">
      <c r="B105" s="4" t="s">
        <v>37</v>
      </c>
      <c r="C105" s="5" t="s">
        <v>364</v>
      </c>
      <c r="D105" s="4" t="s">
        <v>200</v>
      </c>
      <c r="E105" s="4" t="s">
        <v>201</v>
      </c>
      <c r="F105" s="6" t="s">
        <v>226</v>
      </c>
      <c r="G105" s="19" t="s">
        <v>227</v>
      </c>
      <c r="H105" s="31">
        <v>2604</v>
      </c>
      <c r="I105" s="31">
        <v>9541</v>
      </c>
      <c r="J105" s="31">
        <v>12145</v>
      </c>
      <c r="K105" s="31">
        <v>402</v>
      </c>
      <c r="L105" s="31">
        <v>2902</v>
      </c>
      <c r="M105" s="31">
        <v>3304</v>
      </c>
      <c r="N105" s="31">
        <v>246</v>
      </c>
      <c r="O105" s="31">
        <v>8496</v>
      </c>
      <c r="P105" s="31">
        <v>21249</v>
      </c>
      <c r="Q105" s="31">
        <v>17944</v>
      </c>
      <c r="R105" s="31">
        <v>20770</v>
      </c>
      <c r="S105" s="31">
        <v>17307</v>
      </c>
      <c r="T105" s="31">
        <v>13053</v>
      </c>
      <c r="U105" s="31">
        <v>29204</v>
      </c>
    </row>
    <row r="106" spans="2:21" ht="12.75">
      <c r="B106" s="4" t="s">
        <v>37</v>
      </c>
      <c r="C106" s="5" t="s">
        <v>364</v>
      </c>
      <c r="D106" s="5" t="s">
        <v>228</v>
      </c>
      <c r="E106" s="6" t="s">
        <v>229</v>
      </c>
      <c r="F106" s="6" t="s">
        <v>230</v>
      </c>
      <c r="G106" s="19" t="s">
        <v>231</v>
      </c>
      <c r="H106" s="31">
        <v>509</v>
      </c>
      <c r="I106" s="31">
        <v>2673</v>
      </c>
      <c r="J106" s="31">
        <v>3182</v>
      </c>
      <c r="K106" s="31">
        <v>105</v>
      </c>
      <c r="L106" s="31">
        <v>522</v>
      </c>
      <c r="M106" s="31">
        <v>627</v>
      </c>
      <c r="N106" s="31">
        <v>100</v>
      </c>
      <c r="O106" s="31">
        <v>2356</v>
      </c>
      <c r="P106" s="31">
        <v>3933</v>
      </c>
      <c r="Q106" s="31">
        <v>3744</v>
      </c>
      <c r="R106" s="31">
        <v>3882</v>
      </c>
      <c r="S106" s="31">
        <v>3690</v>
      </c>
      <c r="T106" s="31">
        <v>2150</v>
      </c>
      <c r="U106" s="31">
        <v>6294</v>
      </c>
    </row>
    <row r="107" spans="2:21" ht="12.75">
      <c r="B107" s="4" t="s">
        <v>37</v>
      </c>
      <c r="C107" s="5" t="s">
        <v>364</v>
      </c>
      <c r="D107" s="5" t="s">
        <v>228</v>
      </c>
      <c r="E107" s="6" t="s">
        <v>229</v>
      </c>
      <c r="F107" s="6" t="s">
        <v>232</v>
      </c>
      <c r="G107" s="19" t="s">
        <v>233</v>
      </c>
      <c r="H107" s="31">
        <v>350</v>
      </c>
      <c r="I107" s="31">
        <v>1023</v>
      </c>
      <c r="J107" s="31">
        <v>1373</v>
      </c>
      <c r="K107" s="31">
        <v>39</v>
      </c>
      <c r="L107" s="31">
        <v>216</v>
      </c>
      <c r="M107" s="31">
        <v>255</v>
      </c>
      <c r="N107" s="31">
        <v>55</v>
      </c>
      <c r="O107" s="31">
        <v>1134</v>
      </c>
      <c r="P107" s="31">
        <v>3749</v>
      </c>
      <c r="Q107" s="31">
        <v>3195</v>
      </c>
      <c r="R107" s="31">
        <v>3210</v>
      </c>
      <c r="S107" s="31">
        <v>2793</v>
      </c>
      <c r="T107" s="31">
        <v>1354</v>
      </c>
      <c r="U107" s="31">
        <v>4222</v>
      </c>
    </row>
    <row r="108" spans="2:21" ht="12.75">
      <c r="B108" s="4" t="s">
        <v>37</v>
      </c>
      <c r="C108" s="5" t="s">
        <v>364</v>
      </c>
      <c r="D108" s="5" t="s">
        <v>228</v>
      </c>
      <c r="E108" s="6" t="s">
        <v>229</v>
      </c>
      <c r="F108" s="39" t="s">
        <v>234</v>
      </c>
      <c r="G108" s="19" t="s">
        <v>235</v>
      </c>
      <c r="H108" s="31">
        <v>728</v>
      </c>
      <c r="I108" s="31">
        <v>3709</v>
      </c>
      <c r="J108" s="31">
        <v>4437</v>
      </c>
      <c r="K108" s="31">
        <v>93</v>
      </c>
      <c r="L108" s="31">
        <v>945</v>
      </c>
      <c r="M108" s="31">
        <v>1038</v>
      </c>
      <c r="N108" s="31">
        <v>0</v>
      </c>
      <c r="O108" s="31">
        <v>2107</v>
      </c>
      <c r="P108" s="31">
        <v>7000</v>
      </c>
      <c r="Q108" s="31">
        <v>5538</v>
      </c>
      <c r="R108" s="31">
        <v>6478</v>
      </c>
      <c r="S108" s="31">
        <v>5516</v>
      </c>
      <c r="T108" s="31">
        <v>3907</v>
      </c>
      <c r="U108" s="31">
        <v>9589</v>
      </c>
    </row>
    <row r="109" spans="2:21" ht="12.75">
      <c r="B109" s="4" t="s">
        <v>37</v>
      </c>
      <c r="C109" s="5" t="s">
        <v>364</v>
      </c>
      <c r="D109" s="5" t="s">
        <v>228</v>
      </c>
      <c r="E109" s="6" t="s">
        <v>229</v>
      </c>
      <c r="F109" s="6" t="s">
        <v>236</v>
      </c>
      <c r="G109" s="19" t="s">
        <v>237</v>
      </c>
      <c r="H109" s="31">
        <v>528</v>
      </c>
      <c r="I109" s="31">
        <v>2353</v>
      </c>
      <c r="J109" s="31">
        <v>2881</v>
      </c>
      <c r="K109" s="31">
        <v>61</v>
      </c>
      <c r="L109" s="31">
        <v>652</v>
      </c>
      <c r="M109" s="31">
        <v>713</v>
      </c>
      <c r="N109" s="31">
        <v>0</v>
      </c>
      <c r="O109" s="31">
        <v>1974</v>
      </c>
      <c r="P109" s="31">
        <v>3951</v>
      </c>
      <c r="Q109" s="31">
        <v>3862</v>
      </c>
      <c r="R109" s="31">
        <v>3584</v>
      </c>
      <c r="S109" s="31">
        <v>3622</v>
      </c>
      <c r="T109" s="31">
        <v>3810</v>
      </c>
      <c r="U109" s="31">
        <v>7471</v>
      </c>
    </row>
    <row r="110" spans="2:21" ht="12.75">
      <c r="B110" s="4" t="s">
        <v>37</v>
      </c>
      <c r="C110" s="5" t="s">
        <v>364</v>
      </c>
      <c r="D110" s="5" t="s">
        <v>228</v>
      </c>
      <c r="E110" s="6" t="s">
        <v>229</v>
      </c>
      <c r="F110" s="6" t="s">
        <v>238</v>
      </c>
      <c r="G110" s="19" t="s">
        <v>239</v>
      </c>
      <c r="H110" s="31">
        <v>585</v>
      </c>
      <c r="I110" s="31">
        <v>3110</v>
      </c>
      <c r="J110" s="31">
        <v>3695</v>
      </c>
      <c r="K110" s="31">
        <v>80</v>
      </c>
      <c r="L110" s="31">
        <v>980</v>
      </c>
      <c r="M110" s="31">
        <v>1060</v>
      </c>
      <c r="N110" s="31">
        <v>106</v>
      </c>
      <c r="O110" s="31">
        <v>2903</v>
      </c>
      <c r="P110" s="31">
        <v>7865</v>
      </c>
      <c r="Q110" s="31">
        <v>7104</v>
      </c>
      <c r="R110" s="31">
        <v>7287</v>
      </c>
      <c r="S110" s="31">
        <v>6531</v>
      </c>
      <c r="T110" s="31">
        <v>5714</v>
      </c>
      <c r="U110" s="31">
        <v>11221</v>
      </c>
    </row>
    <row r="111" spans="2:21" ht="12.75">
      <c r="B111" s="4" t="s">
        <v>37</v>
      </c>
      <c r="C111" s="5" t="s">
        <v>364</v>
      </c>
      <c r="D111" s="5" t="s">
        <v>228</v>
      </c>
      <c r="E111" s="6" t="s">
        <v>229</v>
      </c>
      <c r="F111" s="6" t="s">
        <v>240</v>
      </c>
      <c r="G111" s="19" t="s">
        <v>241</v>
      </c>
      <c r="H111" s="31">
        <v>579</v>
      </c>
      <c r="I111" s="31">
        <v>2595</v>
      </c>
      <c r="J111" s="31">
        <v>3174</v>
      </c>
      <c r="K111" s="31">
        <v>77</v>
      </c>
      <c r="L111" s="31">
        <v>731</v>
      </c>
      <c r="M111" s="31">
        <v>808</v>
      </c>
      <c r="N111" s="31">
        <v>624</v>
      </c>
      <c r="O111" s="31">
        <v>2366</v>
      </c>
      <c r="P111" s="31">
        <v>5460</v>
      </c>
      <c r="Q111" s="31">
        <v>4336</v>
      </c>
      <c r="R111" s="31">
        <v>5027</v>
      </c>
      <c r="S111" s="31">
        <v>4129</v>
      </c>
      <c r="T111" s="31">
        <v>2483</v>
      </c>
      <c r="U111" s="31">
        <v>7335</v>
      </c>
    </row>
    <row r="112" spans="2:21" ht="12.75">
      <c r="B112" s="4" t="s">
        <v>37</v>
      </c>
      <c r="C112" s="5" t="s">
        <v>364</v>
      </c>
      <c r="D112" s="5" t="s">
        <v>228</v>
      </c>
      <c r="E112" s="6" t="s">
        <v>229</v>
      </c>
      <c r="F112" s="6" t="s">
        <v>242</v>
      </c>
      <c r="G112" s="19" t="s">
        <v>243</v>
      </c>
      <c r="H112" s="31">
        <v>509</v>
      </c>
      <c r="I112" s="31">
        <v>3009</v>
      </c>
      <c r="J112" s="31">
        <v>3518</v>
      </c>
      <c r="K112" s="31">
        <v>61</v>
      </c>
      <c r="L112" s="31">
        <v>967</v>
      </c>
      <c r="M112" s="31">
        <v>1028</v>
      </c>
      <c r="N112" s="31">
        <v>269</v>
      </c>
      <c r="O112" s="31">
        <v>2005</v>
      </c>
      <c r="P112" s="31">
        <v>5691</v>
      </c>
      <c r="Q112" s="31">
        <v>5182</v>
      </c>
      <c r="R112" s="31">
        <v>5171</v>
      </c>
      <c r="S112" s="31">
        <v>4670</v>
      </c>
      <c r="T112" s="31">
        <v>4663</v>
      </c>
      <c r="U112" s="31">
        <v>8853</v>
      </c>
    </row>
    <row r="113" spans="2:21" ht="12.75">
      <c r="B113" s="4" t="s">
        <v>37</v>
      </c>
      <c r="C113" s="5" t="s">
        <v>364</v>
      </c>
      <c r="D113" s="5" t="s">
        <v>228</v>
      </c>
      <c r="E113" s="6" t="s">
        <v>229</v>
      </c>
      <c r="F113" s="6" t="s">
        <v>244</v>
      </c>
      <c r="G113" s="19" t="s">
        <v>245</v>
      </c>
      <c r="H113" s="31">
        <v>330</v>
      </c>
      <c r="I113" s="31">
        <v>1550</v>
      </c>
      <c r="J113" s="31">
        <v>1880</v>
      </c>
      <c r="K113" s="31">
        <v>56</v>
      </c>
      <c r="L113" s="31">
        <v>285</v>
      </c>
      <c r="M113" s="31">
        <v>341</v>
      </c>
      <c r="N113" s="31">
        <v>56</v>
      </c>
      <c r="O113" s="31">
        <v>1934</v>
      </c>
      <c r="P113" s="31">
        <v>3093</v>
      </c>
      <c r="Q113" s="31">
        <v>2626</v>
      </c>
      <c r="R113" s="31">
        <v>2836</v>
      </c>
      <c r="S113" s="31">
        <v>2443</v>
      </c>
      <c r="T113" s="31">
        <v>1893</v>
      </c>
      <c r="U113" s="31">
        <v>4616</v>
      </c>
    </row>
    <row r="114" spans="2:21" ht="12.75">
      <c r="B114" s="4" t="s">
        <v>37</v>
      </c>
      <c r="C114" s="5" t="s">
        <v>364</v>
      </c>
      <c r="D114" s="5" t="s">
        <v>228</v>
      </c>
      <c r="E114" s="6" t="s">
        <v>229</v>
      </c>
      <c r="F114" s="6" t="s">
        <v>246</v>
      </c>
      <c r="G114" s="19" t="s">
        <v>247</v>
      </c>
      <c r="H114" s="31">
        <v>405</v>
      </c>
      <c r="I114" s="31">
        <v>1756</v>
      </c>
      <c r="J114" s="31">
        <v>2161</v>
      </c>
      <c r="K114" s="31">
        <v>52</v>
      </c>
      <c r="L114" s="31">
        <v>256</v>
      </c>
      <c r="M114" s="31">
        <v>308</v>
      </c>
      <c r="N114" s="31">
        <v>1</v>
      </c>
      <c r="O114" s="31">
        <v>2068</v>
      </c>
      <c r="P114" s="31">
        <v>4383</v>
      </c>
      <c r="Q114" s="31">
        <v>3663</v>
      </c>
      <c r="R114" s="31">
        <v>3912</v>
      </c>
      <c r="S114" s="31">
        <v>3200</v>
      </c>
      <c r="T114" s="31">
        <v>2438</v>
      </c>
      <c r="U114" s="31">
        <v>6302</v>
      </c>
    </row>
    <row r="115" spans="2:21" ht="12.75">
      <c r="B115" s="4" t="s">
        <v>37</v>
      </c>
      <c r="C115" s="5" t="s">
        <v>364</v>
      </c>
      <c r="D115" s="5" t="s">
        <v>228</v>
      </c>
      <c r="E115" s="6" t="s">
        <v>229</v>
      </c>
      <c r="F115" s="6" t="s">
        <v>248</v>
      </c>
      <c r="G115" s="19" t="s">
        <v>249</v>
      </c>
      <c r="H115" s="31">
        <v>334</v>
      </c>
      <c r="I115" s="31">
        <v>1365</v>
      </c>
      <c r="J115" s="31">
        <v>1699</v>
      </c>
      <c r="K115" s="31">
        <v>48</v>
      </c>
      <c r="L115" s="31">
        <v>216</v>
      </c>
      <c r="M115" s="31">
        <v>264</v>
      </c>
      <c r="N115" s="31">
        <v>1</v>
      </c>
      <c r="O115" s="31">
        <v>2066</v>
      </c>
      <c r="P115" s="31">
        <v>9244</v>
      </c>
      <c r="Q115" s="31">
        <v>7008</v>
      </c>
      <c r="R115" s="31">
        <v>5372</v>
      </c>
      <c r="S115" s="31">
        <v>3604</v>
      </c>
      <c r="T115" s="31">
        <v>3078</v>
      </c>
      <c r="U115" s="31">
        <v>7487</v>
      </c>
    </row>
    <row r="116" spans="2:21" ht="12.75">
      <c r="B116" s="4" t="s">
        <v>37</v>
      </c>
      <c r="C116" s="5" t="s">
        <v>364</v>
      </c>
      <c r="D116" s="5" t="s">
        <v>228</v>
      </c>
      <c r="E116" s="6" t="s">
        <v>229</v>
      </c>
      <c r="F116" s="6" t="s">
        <v>250</v>
      </c>
      <c r="G116" s="19" t="s">
        <v>251</v>
      </c>
      <c r="H116" s="31">
        <v>432</v>
      </c>
      <c r="I116" s="31">
        <v>1974</v>
      </c>
      <c r="J116" s="31">
        <v>2406</v>
      </c>
      <c r="K116" s="31">
        <v>102</v>
      </c>
      <c r="L116" s="31">
        <v>810</v>
      </c>
      <c r="M116" s="31">
        <v>912</v>
      </c>
      <c r="N116" s="31">
        <v>1</v>
      </c>
      <c r="O116" s="31">
        <v>2910</v>
      </c>
      <c r="P116" s="31">
        <v>7738</v>
      </c>
      <c r="Q116" s="31">
        <v>5910</v>
      </c>
      <c r="R116" s="31">
        <v>6264</v>
      </c>
      <c r="S116" s="31">
        <v>4736</v>
      </c>
      <c r="T116" s="31">
        <v>3860</v>
      </c>
      <c r="U116" s="31">
        <v>9599</v>
      </c>
    </row>
    <row r="117" spans="2:21" ht="12.75">
      <c r="B117" s="4" t="s">
        <v>37</v>
      </c>
      <c r="C117" s="5" t="s">
        <v>364</v>
      </c>
      <c r="D117" s="5" t="s">
        <v>228</v>
      </c>
      <c r="E117" s="6" t="s">
        <v>229</v>
      </c>
      <c r="F117" s="6" t="s">
        <v>252</v>
      </c>
      <c r="G117" s="19" t="s">
        <v>253</v>
      </c>
      <c r="H117" s="31">
        <v>424</v>
      </c>
      <c r="I117" s="31">
        <v>2438</v>
      </c>
      <c r="J117" s="31">
        <v>2862</v>
      </c>
      <c r="K117" s="31">
        <v>59</v>
      </c>
      <c r="L117" s="31">
        <v>693</v>
      </c>
      <c r="M117" s="31">
        <v>752</v>
      </c>
      <c r="N117" s="31">
        <v>10</v>
      </c>
      <c r="O117" s="31">
        <v>1936</v>
      </c>
      <c r="P117" s="31">
        <v>4670</v>
      </c>
      <c r="Q117" s="31">
        <v>3996</v>
      </c>
      <c r="R117" s="31">
        <v>4339</v>
      </c>
      <c r="S117" s="31">
        <v>3693</v>
      </c>
      <c r="T117" s="31">
        <v>3388</v>
      </c>
      <c r="U117" s="31">
        <v>8784</v>
      </c>
    </row>
    <row r="118" spans="2:21" ht="12.75">
      <c r="B118" s="4" t="s">
        <v>37</v>
      </c>
      <c r="C118" s="5" t="s">
        <v>364</v>
      </c>
      <c r="D118" s="5" t="s">
        <v>228</v>
      </c>
      <c r="E118" s="6" t="s">
        <v>229</v>
      </c>
      <c r="F118" s="6" t="s">
        <v>254</v>
      </c>
      <c r="G118" s="19" t="s">
        <v>255</v>
      </c>
      <c r="H118" s="31">
        <v>318</v>
      </c>
      <c r="I118" s="31">
        <v>1354</v>
      </c>
      <c r="J118" s="31">
        <v>1672</v>
      </c>
      <c r="K118" s="31">
        <v>29</v>
      </c>
      <c r="L118" s="31">
        <v>222</v>
      </c>
      <c r="M118" s="31">
        <v>251</v>
      </c>
      <c r="N118" s="31">
        <v>5</v>
      </c>
      <c r="O118" s="31">
        <v>1631</v>
      </c>
      <c r="P118" s="31">
        <v>4454</v>
      </c>
      <c r="Q118" s="31">
        <v>3234</v>
      </c>
      <c r="R118" s="31">
        <v>4121</v>
      </c>
      <c r="S118" s="31">
        <v>2998</v>
      </c>
      <c r="T118" s="31">
        <v>3188</v>
      </c>
      <c r="U118" s="31">
        <v>6540</v>
      </c>
    </row>
    <row r="119" spans="2:21" ht="12.75">
      <c r="B119" s="4" t="s">
        <v>37</v>
      </c>
      <c r="C119" s="5" t="s">
        <v>364</v>
      </c>
      <c r="D119" s="5" t="s">
        <v>228</v>
      </c>
      <c r="E119" s="6" t="s">
        <v>229</v>
      </c>
      <c r="F119" s="6" t="s">
        <v>256</v>
      </c>
      <c r="G119" s="19" t="s">
        <v>257</v>
      </c>
      <c r="H119" s="31">
        <v>604</v>
      </c>
      <c r="I119" s="31">
        <v>2908</v>
      </c>
      <c r="J119" s="31">
        <v>3512</v>
      </c>
      <c r="K119" s="31">
        <v>58</v>
      </c>
      <c r="L119" s="31">
        <v>693</v>
      </c>
      <c r="M119" s="31">
        <v>751</v>
      </c>
      <c r="N119" s="31">
        <v>151</v>
      </c>
      <c r="O119" s="31">
        <v>3247</v>
      </c>
      <c r="P119" s="31">
        <v>7798</v>
      </c>
      <c r="Q119" s="31">
        <v>6232</v>
      </c>
      <c r="R119" s="31">
        <v>7072</v>
      </c>
      <c r="S119" s="31">
        <v>5754</v>
      </c>
      <c r="T119" s="31">
        <v>4515</v>
      </c>
      <c r="U119" s="31">
        <v>9715</v>
      </c>
    </row>
    <row r="120" spans="2:21" ht="12.75">
      <c r="B120" s="4" t="s">
        <v>37</v>
      </c>
      <c r="C120" s="5" t="s">
        <v>364</v>
      </c>
      <c r="D120" s="5" t="s">
        <v>228</v>
      </c>
      <c r="E120" s="6" t="s">
        <v>229</v>
      </c>
      <c r="F120" s="6" t="s">
        <v>258</v>
      </c>
      <c r="G120" s="19" t="s">
        <v>259</v>
      </c>
      <c r="H120" s="31">
        <v>436</v>
      </c>
      <c r="I120" s="31">
        <v>2087</v>
      </c>
      <c r="J120" s="31">
        <v>2523</v>
      </c>
      <c r="K120" s="31">
        <v>50</v>
      </c>
      <c r="L120" s="31">
        <v>554</v>
      </c>
      <c r="M120" s="31">
        <v>604</v>
      </c>
      <c r="N120" s="31">
        <v>6</v>
      </c>
      <c r="O120" s="31">
        <v>1984</v>
      </c>
      <c r="P120" s="31">
        <v>5171</v>
      </c>
      <c r="Q120" s="31">
        <v>4358</v>
      </c>
      <c r="R120" s="31">
        <v>4791</v>
      </c>
      <c r="S120" s="31">
        <v>4163</v>
      </c>
      <c r="T120" s="31">
        <v>2479</v>
      </c>
      <c r="U120" s="31">
        <v>6704</v>
      </c>
    </row>
    <row r="121" spans="2:21" ht="12.75">
      <c r="B121" s="4" t="s">
        <v>37</v>
      </c>
      <c r="C121" s="5" t="s">
        <v>364</v>
      </c>
      <c r="D121" s="5" t="s">
        <v>228</v>
      </c>
      <c r="E121" s="6" t="s">
        <v>229</v>
      </c>
      <c r="F121" s="6" t="s">
        <v>260</v>
      </c>
      <c r="G121" s="19" t="s">
        <v>261</v>
      </c>
      <c r="H121" s="31">
        <v>570</v>
      </c>
      <c r="I121" s="31">
        <v>2670</v>
      </c>
      <c r="J121" s="31">
        <v>3240</v>
      </c>
      <c r="K121" s="31">
        <v>68</v>
      </c>
      <c r="L121" s="31">
        <v>832</v>
      </c>
      <c r="M121" s="31">
        <v>900</v>
      </c>
      <c r="N121" s="31">
        <v>580</v>
      </c>
      <c r="O121" s="31">
        <v>2555</v>
      </c>
      <c r="P121" s="31">
        <v>7646</v>
      </c>
      <c r="Q121" s="31">
        <v>5841</v>
      </c>
      <c r="R121" s="31">
        <v>7505</v>
      </c>
      <c r="S121" s="31">
        <v>5688</v>
      </c>
      <c r="T121" s="31">
        <v>3571</v>
      </c>
      <c r="U121" s="31">
        <v>7816</v>
      </c>
    </row>
    <row r="122" spans="2:21" ht="12.75">
      <c r="B122" s="4" t="s">
        <v>37</v>
      </c>
      <c r="C122" s="5" t="s">
        <v>364</v>
      </c>
      <c r="D122" s="5" t="s">
        <v>228</v>
      </c>
      <c r="E122" s="6" t="s">
        <v>229</v>
      </c>
      <c r="F122" s="6" t="s">
        <v>262</v>
      </c>
      <c r="G122" s="19" t="s">
        <v>263</v>
      </c>
      <c r="H122" s="31">
        <v>462</v>
      </c>
      <c r="I122" s="31">
        <v>1796</v>
      </c>
      <c r="J122" s="31">
        <v>2258</v>
      </c>
      <c r="K122" s="31">
        <v>87</v>
      </c>
      <c r="L122" s="31">
        <v>749</v>
      </c>
      <c r="M122" s="31">
        <v>836</v>
      </c>
      <c r="N122" s="31">
        <v>257</v>
      </c>
      <c r="O122" s="31">
        <v>1692</v>
      </c>
      <c r="P122" s="31">
        <v>4284</v>
      </c>
      <c r="Q122" s="31">
        <v>3636</v>
      </c>
      <c r="R122" s="31">
        <v>4218</v>
      </c>
      <c r="S122" s="31">
        <v>3577</v>
      </c>
      <c r="T122" s="31">
        <v>1941</v>
      </c>
      <c r="U122" s="31">
        <v>4947</v>
      </c>
    </row>
    <row r="123" spans="2:21" ht="12.75">
      <c r="B123" s="4" t="s">
        <v>37</v>
      </c>
      <c r="C123" s="5" t="s">
        <v>364</v>
      </c>
      <c r="D123" s="5" t="s">
        <v>228</v>
      </c>
      <c r="E123" s="6" t="s">
        <v>229</v>
      </c>
      <c r="F123" s="6" t="s">
        <v>264</v>
      </c>
      <c r="G123" s="19" t="s">
        <v>265</v>
      </c>
      <c r="H123" s="31">
        <v>388</v>
      </c>
      <c r="I123" s="31">
        <v>1863</v>
      </c>
      <c r="J123" s="31">
        <v>2251</v>
      </c>
      <c r="K123" s="31">
        <v>55</v>
      </c>
      <c r="L123" s="31">
        <v>580</v>
      </c>
      <c r="M123" s="31">
        <v>635</v>
      </c>
      <c r="N123" s="31">
        <v>0</v>
      </c>
      <c r="O123" s="31">
        <v>1549</v>
      </c>
      <c r="P123" s="31">
        <v>4895</v>
      </c>
      <c r="Q123" s="31">
        <v>4969</v>
      </c>
      <c r="R123" s="31">
        <v>4526</v>
      </c>
      <c r="S123" s="31">
        <v>4551</v>
      </c>
      <c r="T123" s="31">
        <v>3398</v>
      </c>
      <c r="U123" s="31">
        <v>8056</v>
      </c>
    </row>
    <row r="124" spans="2:21" ht="12.75">
      <c r="B124" s="4" t="s">
        <v>37</v>
      </c>
      <c r="C124" s="5" t="s">
        <v>364</v>
      </c>
      <c r="D124" s="5" t="s">
        <v>228</v>
      </c>
      <c r="E124" s="6" t="s">
        <v>229</v>
      </c>
      <c r="F124" s="6" t="s">
        <v>266</v>
      </c>
      <c r="G124" s="19" t="s">
        <v>267</v>
      </c>
      <c r="H124" s="31">
        <v>384</v>
      </c>
      <c r="I124" s="31">
        <v>2059</v>
      </c>
      <c r="J124" s="31">
        <v>2443</v>
      </c>
      <c r="K124" s="31">
        <v>45</v>
      </c>
      <c r="L124" s="31">
        <v>637</v>
      </c>
      <c r="M124" s="31">
        <v>682</v>
      </c>
      <c r="N124" s="31">
        <v>1</v>
      </c>
      <c r="O124" s="31">
        <v>1770</v>
      </c>
      <c r="P124" s="31">
        <v>4414</v>
      </c>
      <c r="Q124" s="31">
        <v>4112</v>
      </c>
      <c r="R124" s="31">
        <v>4073</v>
      </c>
      <c r="S124" s="31">
        <v>3802</v>
      </c>
      <c r="T124" s="31">
        <v>2802</v>
      </c>
      <c r="U124" s="31">
        <v>7558</v>
      </c>
    </row>
    <row r="125" spans="2:21" ht="12.75">
      <c r="B125" s="4" t="s">
        <v>37</v>
      </c>
      <c r="C125" s="5" t="s">
        <v>364</v>
      </c>
      <c r="D125" s="5" t="s">
        <v>228</v>
      </c>
      <c r="E125" s="6" t="s">
        <v>229</v>
      </c>
      <c r="F125" s="6" t="s">
        <v>268</v>
      </c>
      <c r="G125" s="19" t="s">
        <v>269</v>
      </c>
      <c r="H125" s="31">
        <v>655</v>
      </c>
      <c r="I125" s="31">
        <v>3426</v>
      </c>
      <c r="J125" s="31">
        <v>4081</v>
      </c>
      <c r="K125" s="31">
        <v>68</v>
      </c>
      <c r="L125" s="31">
        <v>869</v>
      </c>
      <c r="M125" s="31">
        <v>937</v>
      </c>
      <c r="N125" s="31">
        <v>61</v>
      </c>
      <c r="O125" s="31">
        <v>2976</v>
      </c>
      <c r="P125" s="31">
        <v>7331</v>
      </c>
      <c r="Q125" s="31">
        <v>5126</v>
      </c>
      <c r="R125" s="31">
        <v>6637</v>
      </c>
      <c r="S125" s="31">
        <v>4805</v>
      </c>
      <c r="T125" s="31">
        <v>4009</v>
      </c>
      <c r="U125" s="31">
        <v>9524</v>
      </c>
    </row>
    <row r="126" spans="2:21" ht="12.75">
      <c r="B126" s="4" t="s">
        <v>37</v>
      </c>
      <c r="C126" s="5" t="s">
        <v>364</v>
      </c>
      <c r="D126" s="5" t="s">
        <v>228</v>
      </c>
      <c r="E126" s="6" t="s">
        <v>229</v>
      </c>
      <c r="F126" s="6" t="s">
        <v>270</v>
      </c>
      <c r="G126" s="19" t="s">
        <v>271</v>
      </c>
      <c r="H126" s="31">
        <v>244</v>
      </c>
      <c r="I126" s="31">
        <v>1218</v>
      </c>
      <c r="J126" s="31">
        <v>1462</v>
      </c>
      <c r="K126" s="31">
        <v>43</v>
      </c>
      <c r="L126" s="31">
        <v>252</v>
      </c>
      <c r="M126" s="31">
        <v>295</v>
      </c>
      <c r="N126" s="31">
        <v>3</v>
      </c>
      <c r="O126" s="31">
        <v>1100</v>
      </c>
      <c r="P126" s="31">
        <v>4442</v>
      </c>
      <c r="Q126" s="31">
        <v>3181</v>
      </c>
      <c r="R126" s="31">
        <v>4250</v>
      </c>
      <c r="S126" s="31">
        <v>3029</v>
      </c>
      <c r="T126" s="31">
        <v>2507</v>
      </c>
      <c r="U126" s="31">
        <v>5481</v>
      </c>
    </row>
    <row r="127" spans="2:21" ht="12.75">
      <c r="B127" s="4" t="s">
        <v>37</v>
      </c>
      <c r="C127" s="5" t="s">
        <v>364</v>
      </c>
      <c r="D127" s="5" t="s">
        <v>228</v>
      </c>
      <c r="E127" s="6" t="s">
        <v>229</v>
      </c>
      <c r="F127" s="6" t="s">
        <v>272</v>
      </c>
      <c r="G127" s="19" t="s">
        <v>273</v>
      </c>
      <c r="H127" s="31">
        <v>343</v>
      </c>
      <c r="I127" s="31">
        <v>1646</v>
      </c>
      <c r="J127" s="31">
        <v>1989</v>
      </c>
      <c r="K127" s="31">
        <v>38</v>
      </c>
      <c r="L127" s="31">
        <v>331</v>
      </c>
      <c r="M127" s="31">
        <v>369</v>
      </c>
      <c r="N127" s="31">
        <v>7</v>
      </c>
      <c r="O127" s="31">
        <v>1551</v>
      </c>
      <c r="P127" s="31">
        <v>5252</v>
      </c>
      <c r="Q127" s="31">
        <v>3858</v>
      </c>
      <c r="R127" s="31">
        <v>5062</v>
      </c>
      <c r="S127" s="31">
        <v>3682</v>
      </c>
      <c r="T127" s="31">
        <v>3284</v>
      </c>
      <c r="U127" s="31">
        <v>6765</v>
      </c>
    </row>
    <row r="128" spans="2:21" ht="12.75">
      <c r="B128" s="4" t="s">
        <v>37</v>
      </c>
      <c r="C128" s="5" t="s">
        <v>364</v>
      </c>
      <c r="D128" s="5" t="s">
        <v>228</v>
      </c>
      <c r="E128" s="6" t="s">
        <v>229</v>
      </c>
      <c r="F128" s="6" t="s">
        <v>274</v>
      </c>
      <c r="G128" s="19" t="s">
        <v>275</v>
      </c>
      <c r="H128" s="31">
        <v>569</v>
      </c>
      <c r="I128" s="31">
        <v>2407</v>
      </c>
      <c r="J128" s="31">
        <v>2976</v>
      </c>
      <c r="K128" s="31">
        <v>79</v>
      </c>
      <c r="L128" s="31">
        <v>609</v>
      </c>
      <c r="M128" s="31">
        <v>688</v>
      </c>
      <c r="N128" s="31">
        <v>7</v>
      </c>
      <c r="O128" s="31">
        <v>2328</v>
      </c>
      <c r="P128" s="31">
        <v>6775</v>
      </c>
      <c r="Q128" s="31">
        <v>5814</v>
      </c>
      <c r="R128" s="31">
        <v>5579</v>
      </c>
      <c r="S128" s="31">
        <v>5279</v>
      </c>
      <c r="T128" s="31">
        <v>3819</v>
      </c>
      <c r="U128" s="31">
        <v>10602</v>
      </c>
    </row>
    <row r="129" spans="2:21" ht="12.75">
      <c r="B129" s="4" t="s">
        <v>37</v>
      </c>
      <c r="C129" s="5" t="s">
        <v>364</v>
      </c>
      <c r="D129" s="5" t="s">
        <v>228</v>
      </c>
      <c r="E129" s="6" t="s">
        <v>229</v>
      </c>
      <c r="F129" s="6" t="s">
        <v>276</v>
      </c>
      <c r="G129" s="19" t="s">
        <v>277</v>
      </c>
      <c r="H129" s="31">
        <v>492</v>
      </c>
      <c r="I129" s="31">
        <v>2094</v>
      </c>
      <c r="J129" s="31">
        <v>2586</v>
      </c>
      <c r="K129" s="31">
        <v>100</v>
      </c>
      <c r="L129" s="31">
        <v>525</v>
      </c>
      <c r="M129" s="31">
        <v>625</v>
      </c>
      <c r="N129" s="31">
        <v>2</v>
      </c>
      <c r="O129" s="31">
        <v>2124</v>
      </c>
      <c r="P129" s="31">
        <v>5205</v>
      </c>
      <c r="Q129" s="31">
        <v>5007</v>
      </c>
      <c r="R129" s="31">
        <v>4263</v>
      </c>
      <c r="S129" s="31">
        <v>4521</v>
      </c>
      <c r="T129" s="31">
        <v>3548</v>
      </c>
      <c r="U129" s="31">
        <v>9491</v>
      </c>
    </row>
    <row r="130" spans="2:21" ht="12.75">
      <c r="B130" s="4" t="s">
        <v>37</v>
      </c>
      <c r="C130" s="5" t="s">
        <v>364</v>
      </c>
      <c r="D130" s="5" t="s">
        <v>228</v>
      </c>
      <c r="E130" s="6" t="s">
        <v>229</v>
      </c>
      <c r="F130" s="6" t="s">
        <v>278</v>
      </c>
      <c r="G130" s="19" t="s">
        <v>279</v>
      </c>
      <c r="H130" s="31">
        <v>501</v>
      </c>
      <c r="I130" s="31">
        <v>2462</v>
      </c>
      <c r="J130" s="31">
        <v>2963</v>
      </c>
      <c r="K130" s="31">
        <v>76</v>
      </c>
      <c r="L130" s="31">
        <v>689</v>
      </c>
      <c r="M130" s="31">
        <v>765</v>
      </c>
      <c r="N130" s="31">
        <v>0</v>
      </c>
      <c r="O130" s="31">
        <v>2065</v>
      </c>
      <c r="P130" s="31">
        <v>5892</v>
      </c>
      <c r="Q130" s="31">
        <v>4831</v>
      </c>
      <c r="R130" s="31">
        <v>5543</v>
      </c>
      <c r="S130" s="31">
        <v>4682</v>
      </c>
      <c r="T130" s="31">
        <v>5623</v>
      </c>
      <c r="U130" s="31">
        <v>10569</v>
      </c>
    </row>
    <row r="131" spans="2:21" ht="12.75">
      <c r="B131" s="4" t="s">
        <v>37</v>
      </c>
      <c r="C131" s="5" t="s">
        <v>364</v>
      </c>
      <c r="D131" s="5" t="s">
        <v>228</v>
      </c>
      <c r="E131" s="6" t="s">
        <v>229</v>
      </c>
      <c r="F131" s="6" t="s">
        <v>280</v>
      </c>
      <c r="G131" s="19" t="s">
        <v>281</v>
      </c>
      <c r="H131" s="31">
        <v>550</v>
      </c>
      <c r="I131" s="31">
        <v>1822</v>
      </c>
      <c r="J131" s="31">
        <v>2372</v>
      </c>
      <c r="K131" s="31">
        <v>71</v>
      </c>
      <c r="L131" s="31">
        <v>351</v>
      </c>
      <c r="M131" s="31">
        <v>422</v>
      </c>
      <c r="N131" s="31">
        <v>42</v>
      </c>
      <c r="O131" s="31">
        <v>2118</v>
      </c>
      <c r="P131" s="31">
        <v>10378</v>
      </c>
      <c r="Q131" s="31">
        <v>7134</v>
      </c>
      <c r="R131" s="31">
        <v>9332</v>
      </c>
      <c r="S131" s="31">
        <v>6679</v>
      </c>
      <c r="T131" s="31">
        <v>3325</v>
      </c>
      <c r="U131" s="31">
        <v>10953</v>
      </c>
    </row>
    <row r="132" spans="2:21" ht="12.75">
      <c r="B132" s="4" t="s">
        <v>37</v>
      </c>
      <c r="C132" s="5" t="s">
        <v>364</v>
      </c>
      <c r="D132" s="5" t="s">
        <v>228</v>
      </c>
      <c r="E132" s="6" t="s">
        <v>229</v>
      </c>
      <c r="F132" s="6" t="s">
        <v>282</v>
      </c>
      <c r="G132" s="19" t="s">
        <v>283</v>
      </c>
      <c r="H132" s="31">
        <v>329</v>
      </c>
      <c r="I132" s="31">
        <v>1129</v>
      </c>
      <c r="J132" s="31">
        <v>1458</v>
      </c>
      <c r="K132" s="31">
        <v>32</v>
      </c>
      <c r="L132" s="31">
        <v>256</v>
      </c>
      <c r="M132" s="31">
        <v>288</v>
      </c>
      <c r="N132" s="31">
        <v>23</v>
      </c>
      <c r="O132" s="31">
        <v>1181</v>
      </c>
      <c r="P132" s="31">
        <v>3335</v>
      </c>
      <c r="Q132" s="31">
        <v>3626</v>
      </c>
      <c r="R132" s="31">
        <v>2857</v>
      </c>
      <c r="S132" s="31">
        <v>3350</v>
      </c>
      <c r="T132" s="31">
        <v>1689</v>
      </c>
      <c r="U132" s="31">
        <v>5137</v>
      </c>
    </row>
    <row r="133" spans="2:21" ht="12.75">
      <c r="B133" s="4" t="s">
        <v>37</v>
      </c>
      <c r="C133" s="5" t="s">
        <v>364</v>
      </c>
      <c r="D133" s="5" t="s">
        <v>228</v>
      </c>
      <c r="E133" s="6" t="s">
        <v>229</v>
      </c>
      <c r="F133" s="6" t="s">
        <v>284</v>
      </c>
      <c r="G133" s="19" t="s">
        <v>285</v>
      </c>
      <c r="H133" s="31">
        <v>777</v>
      </c>
      <c r="I133" s="31">
        <v>2994</v>
      </c>
      <c r="J133" s="31">
        <v>3771</v>
      </c>
      <c r="K133" s="31">
        <v>65</v>
      </c>
      <c r="L133" s="31">
        <v>586</v>
      </c>
      <c r="M133" s="31">
        <v>651</v>
      </c>
      <c r="N133" s="31">
        <v>138</v>
      </c>
      <c r="O133" s="31">
        <v>2846</v>
      </c>
      <c r="P133" s="31">
        <v>9384</v>
      </c>
      <c r="Q133" s="31">
        <v>6944</v>
      </c>
      <c r="R133" s="31">
        <v>8667</v>
      </c>
      <c r="S133" s="31">
        <v>6719</v>
      </c>
      <c r="T133" s="31">
        <v>2369</v>
      </c>
      <c r="U133" s="31">
        <v>11060</v>
      </c>
    </row>
    <row r="134" spans="2:21" ht="12.75">
      <c r="B134" s="4" t="s">
        <v>37</v>
      </c>
      <c r="C134" s="5" t="s">
        <v>364</v>
      </c>
      <c r="D134" s="5" t="s">
        <v>228</v>
      </c>
      <c r="E134" s="6" t="s">
        <v>229</v>
      </c>
      <c r="F134" s="6" t="s">
        <v>286</v>
      </c>
      <c r="G134" s="19" t="s">
        <v>287</v>
      </c>
      <c r="H134" s="31">
        <v>473</v>
      </c>
      <c r="I134" s="31">
        <v>2329</v>
      </c>
      <c r="J134" s="31">
        <v>2802</v>
      </c>
      <c r="K134" s="31">
        <v>68</v>
      </c>
      <c r="L134" s="31">
        <v>553</v>
      </c>
      <c r="M134" s="31">
        <v>621</v>
      </c>
      <c r="N134" s="31">
        <v>69</v>
      </c>
      <c r="O134" s="31">
        <v>2290</v>
      </c>
      <c r="P134" s="31">
        <v>5359</v>
      </c>
      <c r="Q134" s="31">
        <v>4708</v>
      </c>
      <c r="R134" s="31">
        <v>5152</v>
      </c>
      <c r="S134" s="31">
        <v>4539</v>
      </c>
      <c r="T134" s="31">
        <v>2383</v>
      </c>
      <c r="U134" s="31">
        <v>7246</v>
      </c>
    </row>
    <row r="135" spans="2:21" ht="12.75">
      <c r="B135" s="4" t="s">
        <v>37</v>
      </c>
      <c r="C135" s="5" t="s">
        <v>364</v>
      </c>
      <c r="D135" s="5" t="s">
        <v>228</v>
      </c>
      <c r="E135" s="6" t="s">
        <v>229</v>
      </c>
      <c r="F135" s="6" t="s">
        <v>288</v>
      </c>
      <c r="G135" s="19" t="s">
        <v>289</v>
      </c>
      <c r="H135" s="31">
        <v>411</v>
      </c>
      <c r="I135" s="31">
        <v>2171</v>
      </c>
      <c r="J135" s="31">
        <v>2582</v>
      </c>
      <c r="K135" s="31">
        <v>50</v>
      </c>
      <c r="L135" s="31">
        <v>717</v>
      </c>
      <c r="M135" s="31">
        <v>767</v>
      </c>
      <c r="N135" s="31">
        <v>6</v>
      </c>
      <c r="O135" s="31">
        <v>2416</v>
      </c>
      <c r="P135" s="31">
        <v>5505</v>
      </c>
      <c r="Q135" s="31">
        <v>4376</v>
      </c>
      <c r="R135" s="31">
        <v>5025</v>
      </c>
      <c r="S135" s="31">
        <v>4121</v>
      </c>
      <c r="T135" s="31">
        <v>2977</v>
      </c>
      <c r="U135" s="31">
        <v>7255</v>
      </c>
    </row>
    <row r="136" spans="2:21" ht="12.75">
      <c r="B136" s="4" t="s">
        <v>37</v>
      </c>
      <c r="C136" s="5" t="s">
        <v>364</v>
      </c>
      <c r="D136" s="4" t="s">
        <v>228</v>
      </c>
      <c r="E136" s="4" t="s">
        <v>229</v>
      </c>
      <c r="F136" s="6" t="s">
        <v>290</v>
      </c>
      <c r="G136" s="19" t="s">
        <v>291</v>
      </c>
      <c r="H136" s="31">
        <v>540</v>
      </c>
      <c r="I136" s="31">
        <v>2286</v>
      </c>
      <c r="J136" s="31">
        <v>2826</v>
      </c>
      <c r="K136" s="31">
        <v>64</v>
      </c>
      <c r="L136" s="31">
        <v>608</v>
      </c>
      <c r="M136" s="31">
        <v>672</v>
      </c>
      <c r="N136" s="31">
        <v>0</v>
      </c>
      <c r="O136" s="31">
        <v>1624</v>
      </c>
      <c r="P136" s="31">
        <v>3501</v>
      </c>
      <c r="Q136" s="31">
        <v>3078</v>
      </c>
      <c r="R136" s="31">
        <v>3215</v>
      </c>
      <c r="S136" s="31">
        <v>2942</v>
      </c>
      <c r="T136" s="31">
        <v>2938</v>
      </c>
      <c r="U136" s="31">
        <v>5907</v>
      </c>
    </row>
    <row r="137" spans="2:21" ht="12.75">
      <c r="B137" s="4" t="s">
        <v>37</v>
      </c>
      <c r="C137" s="5" t="s">
        <v>364</v>
      </c>
      <c r="D137" s="5" t="s">
        <v>292</v>
      </c>
      <c r="E137" s="6" t="s">
        <v>293</v>
      </c>
      <c r="F137" s="6" t="s">
        <v>294</v>
      </c>
      <c r="G137" s="19" t="s">
        <v>295</v>
      </c>
      <c r="H137" s="31">
        <v>1000</v>
      </c>
      <c r="I137" s="31">
        <v>2147</v>
      </c>
      <c r="J137" s="31">
        <v>3147</v>
      </c>
      <c r="K137" s="31">
        <v>361</v>
      </c>
      <c r="L137" s="31">
        <v>514</v>
      </c>
      <c r="M137" s="31">
        <v>875</v>
      </c>
      <c r="N137" s="31">
        <v>0</v>
      </c>
      <c r="O137" s="31">
        <v>2202</v>
      </c>
      <c r="P137" s="31">
        <v>5368</v>
      </c>
      <c r="Q137" s="31">
        <v>4587</v>
      </c>
      <c r="R137" s="31">
        <v>5184</v>
      </c>
      <c r="S137" s="31">
        <v>4410</v>
      </c>
      <c r="T137" s="31">
        <v>3046</v>
      </c>
      <c r="U137" s="31">
        <v>6973</v>
      </c>
    </row>
    <row r="138" spans="2:21" ht="12.75">
      <c r="B138" s="4" t="s">
        <v>37</v>
      </c>
      <c r="C138" s="5" t="s">
        <v>364</v>
      </c>
      <c r="D138" s="5" t="s">
        <v>292</v>
      </c>
      <c r="E138" s="6" t="s">
        <v>293</v>
      </c>
      <c r="F138" s="6" t="s">
        <v>296</v>
      </c>
      <c r="G138" s="19" t="s">
        <v>297</v>
      </c>
      <c r="H138" s="31">
        <v>735</v>
      </c>
      <c r="I138" s="31">
        <v>2174</v>
      </c>
      <c r="J138" s="31">
        <v>2909</v>
      </c>
      <c r="K138" s="31">
        <v>318</v>
      </c>
      <c r="L138" s="31">
        <v>276</v>
      </c>
      <c r="M138" s="31">
        <v>594</v>
      </c>
      <c r="N138" s="31">
        <v>2</v>
      </c>
      <c r="O138" s="31">
        <v>2213</v>
      </c>
      <c r="P138" s="31">
        <v>4839</v>
      </c>
      <c r="Q138" s="31">
        <v>4150</v>
      </c>
      <c r="R138" s="31">
        <v>4593</v>
      </c>
      <c r="S138" s="31">
        <v>3917</v>
      </c>
      <c r="T138" s="31">
        <v>3322</v>
      </c>
      <c r="U138" s="31">
        <v>6138</v>
      </c>
    </row>
    <row r="139" spans="2:21" ht="12.75">
      <c r="B139" s="4" t="s">
        <v>37</v>
      </c>
      <c r="C139" s="5" t="s">
        <v>364</v>
      </c>
      <c r="D139" s="5" t="s">
        <v>292</v>
      </c>
      <c r="E139" s="6" t="s">
        <v>293</v>
      </c>
      <c r="F139" s="6" t="s">
        <v>298</v>
      </c>
      <c r="G139" s="19" t="s">
        <v>299</v>
      </c>
      <c r="H139" s="31">
        <v>2372</v>
      </c>
      <c r="I139" s="31">
        <v>9772</v>
      </c>
      <c r="J139" s="31">
        <v>12144</v>
      </c>
      <c r="K139" s="31">
        <v>247</v>
      </c>
      <c r="L139" s="31">
        <v>2784</v>
      </c>
      <c r="M139" s="31">
        <v>3031</v>
      </c>
      <c r="N139" s="31">
        <v>158</v>
      </c>
      <c r="O139" s="31">
        <v>8153</v>
      </c>
      <c r="P139" s="31">
        <v>18906</v>
      </c>
      <c r="Q139" s="31">
        <v>17131</v>
      </c>
      <c r="R139" s="31">
        <v>17634</v>
      </c>
      <c r="S139" s="31">
        <v>15931</v>
      </c>
      <c r="T139" s="31">
        <v>8476</v>
      </c>
      <c r="U139" s="31">
        <v>29303</v>
      </c>
    </row>
    <row r="140" spans="2:21" ht="12.75">
      <c r="B140" s="4" t="s">
        <v>37</v>
      </c>
      <c r="C140" s="5" t="s">
        <v>364</v>
      </c>
      <c r="D140" s="5" t="s">
        <v>292</v>
      </c>
      <c r="E140" s="6" t="s">
        <v>293</v>
      </c>
      <c r="F140" s="6" t="s">
        <v>300</v>
      </c>
      <c r="G140" s="19" t="s">
        <v>301</v>
      </c>
      <c r="H140" s="31">
        <v>1922</v>
      </c>
      <c r="I140" s="31">
        <v>7523</v>
      </c>
      <c r="J140" s="31">
        <v>9445</v>
      </c>
      <c r="K140" s="31">
        <v>303</v>
      </c>
      <c r="L140" s="31">
        <v>1910</v>
      </c>
      <c r="M140" s="31">
        <v>2213</v>
      </c>
      <c r="N140" s="31">
        <v>1014</v>
      </c>
      <c r="O140" s="31">
        <v>6879</v>
      </c>
      <c r="P140" s="31">
        <v>13147</v>
      </c>
      <c r="Q140" s="31">
        <v>11058</v>
      </c>
      <c r="R140" s="31">
        <v>12900</v>
      </c>
      <c r="S140" s="31">
        <v>10861</v>
      </c>
      <c r="T140" s="31">
        <v>8869</v>
      </c>
      <c r="U140" s="31">
        <v>20727</v>
      </c>
    </row>
    <row r="141" spans="2:21" ht="12.75">
      <c r="B141" s="4" t="s">
        <v>37</v>
      </c>
      <c r="C141" s="5" t="s">
        <v>364</v>
      </c>
      <c r="D141" s="5" t="s">
        <v>292</v>
      </c>
      <c r="E141" s="6" t="s">
        <v>293</v>
      </c>
      <c r="F141" s="6" t="s">
        <v>302</v>
      </c>
      <c r="G141" s="19" t="s">
        <v>303</v>
      </c>
      <c r="H141" s="31">
        <v>1015</v>
      </c>
      <c r="I141" s="31">
        <v>3072</v>
      </c>
      <c r="J141" s="31">
        <v>4087</v>
      </c>
      <c r="K141" s="31">
        <v>285</v>
      </c>
      <c r="L141" s="31">
        <v>1052</v>
      </c>
      <c r="M141" s="31">
        <v>1337</v>
      </c>
      <c r="N141" s="31">
        <v>1</v>
      </c>
      <c r="O141" s="31">
        <v>2866</v>
      </c>
      <c r="P141" s="31">
        <v>7219</v>
      </c>
      <c r="Q141" s="31">
        <v>6325</v>
      </c>
      <c r="R141" s="31">
        <v>7099</v>
      </c>
      <c r="S141" s="31">
        <v>6232</v>
      </c>
      <c r="T141" s="31">
        <v>3752</v>
      </c>
      <c r="U141" s="31">
        <v>9254</v>
      </c>
    </row>
    <row r="142" spans="2:21" ht="12.75">
      <c r="B142" s="4" t="s">
        <v>37</v>
      </c>
      <c r="C142" s="5" t="s">
        <v>364</v>
      </c>
      <c r="D142" s="4" t="s">
        <v>292</v>
      </c>
      <c r="E142" s="4" t="s">
        <v>293</v>
      </c>
      <c r="F142" s="6" t="s">
        <v>304</v>
      </c>
      <c r="G142" s="19" t="s">
        <v>305</v>
      </c>
      <c r="H142" s="31">
        <v>483</v>
      </c>
      <c r="I142" s="31">
        <v>1474</v>
      </c>
      <c r="J142" s="31">
        <v>1957</v>
      </c>
      <c r="K142" s="31">
        <v>76</v>
      </c>
      <c r="L142" s="31">
        <v>667</v>
      </c>
      <c r="M142" s="31">
        <v>743</v>
      </c>
      <c r="N142" s="31">
        <v>1</v>
      </c>
      <c r="O142" s="31">
        <v>1418</v>
      </c>
      <c r="P142" s="31">
        <v>3182</v>
      </c>
      <c r="Q142" s="31">
        <v>2774</v>
      </c>
      <c r="R142" s="31">
        <v>3178</v>
      </c>
      <c r="S142" s="31">
        <v>2772</v>
      </c>
      <c r="T142" s="31">
        <v>1799</v>
      </c>
      <c r="U142" s="31">
        <v>4276</v>
      </c>
    </row>
    <row r="143" spans="2:21" ht="12.75">
      <c r="B143" s="4" t="s">
        <v>37</v>
      </c>
      <c r="C143" s="5" t="s">
        <v>364</v>
      </c>
      <c r="D143" s="4" t="s">
        <v>292</v>
      </c>
      <c r="E143" s="4" t="s">
        <v>293</v>
      </c>
      <c r="F143" s="6" t="s">
        <v>306</v>
      </c>
      <c r="G143" s="19" t="s">
        <v>307</v>
      </c>
      <c r="H143" s="31">
        <v>1630</v>
      </c>
      <c r="I143" s="31">
        <v>5091</v>
      </c>
      <c r="J143" s="31">
        <v>6721</v>
      </c>
      <c r="K143" s="31">
        <v>222</v>
      </c>
      <c r="L143" s="31">
        <v>1213</v>
      </c>
      <c r="M143" s="31">
        <v>1435</v>
      </c>
      <c r="N143" s="31">
        <v>1</v>
      </c>
      <c r="O143" s="31">
        <v>5440</v>
      </c>
      <c r="P143" s="31">
        <v>12841</v>
      </c>
      <c r="Q143" s="31">
        <v>10693</v>
      </c>
      <c r="R143" s="31">
        <v>11842</v>
      </c>
      <c r="S143" s="31">
        <v>9893</v>
      </c>
      <c r="T143" s="31">
        <v>8987</v>
      </c>
      <c r="U143" s="31">
        <v>17883</v>
      </c>
    </row>
    <row r="144" spans="2:21" ht="12.75">
      <c r="B144" s="4" t="s">
        <v>37</v>
      </c>
      <c r="C144" s="5" t="s">
        <v>364</v>
      </c>
      <c r="D144" s="4" t="s">
        <v>292</v>
      </c>
      <c r="E144" s="4" t="s">
        <v>293</v>
      </c>
      <c r="F144" s="6" t="s">
        <v>308</v>
      </c>
      <c r="G144" s="19" t="s">
        <v>309</v>
      </c>
      <c r="H144" s="31">
        <v>2197</v>
      </c>
      <c r="I144" s="31">
        <v>8822</v>
      </c>
      <c r="J144" s="31">
        <v>11019</v>
      </c>
      <c r="K144" s="31">
        <v>415</v>
      </c>
      <c r="L144" s="31">
        <v>3250</v>
      </c>
      <c r="M144" s="31">
        <v>3665</v>
      </c>
      <c r="N144" s="31">
        <v>0</v>
      </c>
      <c r="O144" s="31">
        <v>6542</v>
      </c>
      <c r="P144" s="31">
        <v>14168</v>
      </c>
      <c r="Q144" s="31">
        <v>12537</v>
      </c>
      <c r="R144" s="31">
        <v>13807</v>
      </c>
      <c r="S144" s="31">
        <v>12250</v>
      </c>
      <c r="T144" s="31">
        <v>9857</v>
      </c>
      <c r="U144" s="31">
        <v>19690</v>
      </c>
    </row>
    <row r="145" spans="2:21" ht="12.75">
      <c r="B145" s="4" t="s">
        <v>37</v>
      </c>
      <c r="C145" s="5" t="s">
        <v>364</v>
      </c>
      <c r="D145" s="5" t="s">
        <v>310</v>
      </c>
      <c r="E145" s="6" t="s">
        <v>311</v>
      </c>
      <c r="F145" s="6" t="s">
        <v>312</v>
      </c>
      <c r="G145" s="19" t="s">
        <v>313</v>
      </c>
      <c r="H145" s="31">
        <v>442</v>
      </c>
      <c r="I145" s="31">
        <v>2095</v>
      </c>
      <c r="J145" s="31">
        <v>2537</v>
      </c>
      <c r="K145" s="31">
        <v>61</v>
      </c>
      <c r="L145" s="31">
        <v>571</v>
      </c>
      <c r="M145" s="31">
        <v>632</v>
      </c>
      <c r="N145" s="31">
        <v>156</v>
      </c>
      <c r="O145" s="31">
        <v>2273</v>
      </c>
      <c r="P145" s="31">
        <v>3802</v>
      </c>
      <c r="Q145" s="31">
        <v>3360</v>
      </c>
      <c r="R145" s="31">
        <v>3554</v>
      </c>
      <c r="S145" s="31">
        <v>3144</v>
      </c>
      <c r="T145" s="31">
        <v>2133</v>
      </c>
      <c r="U145" s="31">
        <v>5241</v>
      </c>
    </row>
    <row r="146" spans="2:21" ht="12.75">
      <c r="B146" s="4" t="s">
        <v>37</v>
      </c>
      <c r="C146" s="5" t="s">
        <v>364</v>
      </c>
      <c r="D146" s="5" t="s">
        <v>310</v>
      </c>
      <c r="E146" s="6" t="s">
        <v>311</v>
      </c>
      <c r="F146" s="6" t="s">
        <v>314</v>
      </c>
      <c r="G146" s="19" t="s">
        <v>315</v>
      </c>
      <c r="H146" s="31">
        <v>448</v>
      </c>
      <c r="I146" s="31">
        <v>1713</v>
      </c>
      <c r="J146" s="31">
        <v>2161</v>
      </c>
      <c r="K146" s="31">
        <v>62</v>
      </c>
      <c r="L146" s="31">
        <v>345</v>
      </c>
      <c r="M146" s="31">
        <v>407</v>
      </c>
      <c r="N146" s="31">
        <v>294</v>
      </c>
      <c r="O146" s="31">
        <v>1788</v>
      </c>
      <c r="P146" s="31">
        <v>4336</v>
      </c>
      <c r="Q146" s="31">
        <v>3452</v>
      </c>
      <c r="R146" s="31">
        <v>4032</v>
      </c>
      <c r="S146" s="31">
        <v>3278</v>
      </c>
      <c r="T146" s="31">
        <v>1630</v>
      </c>
      <c r="U146" s="31">
        <v>5069</v>
      </c>
    </row>
    <row r="147" spans="2:21" ht="12.75">
      <c r="B147" s="4" t="s">
        <v>37</v>
      </c>
      <c r="C147" s="5" t="s">
        <v>364</v>
      </c>
      <c r="D147" s="5" t="s">
        <v>310</v>
      </c>
      <c r="E147" s="6" t="s">
        <v>311</v>
      </c>
      <c r="F147" s="6" t="s">
        <v>316</v>
      </c>
      <c r="G147" s="19" t="s">
        <v>317</v>
      </c>
      <c r="H147" s="31">
        <v>568</v>
      </c>
      <c r="I147" s="31">
        <v>2068</v>
      </c>
      <c r="J147" s="31">
        <v>2636</v>
      </c>
      <c r="K147" s="31">
        <v>86</v>
      </c>
      <c r="L147" s="31">
        <v>585</v>
      </c>
      <c r="M147" s="31">
        <v>671</v>
      </c>
      <c r="N147" s="31">
        <v>6</v>
      </c>
      <c r="O147" s="31">
        <v>2262</v>
      </c>
      <c r="P147" s="31">
        <v>4259</v>
      </c>
      <c r="Q147" s="31">
        <v>3877</v>
      </c>
      <c r="R147" s="31">
        <v>4248</v>
      </c>
      <c r="S147" s="31">
        <v>3703</v>
      </c>
      <c r="T147" s="31">
        <v>2796</v>
      </c>
      <c r="U147" s="31">
        <v>6191</v>
      </c>
    </row>
    <row r="148" spans="2:21" ht="12.75">
      <c r="B148" s="4" t="s">
        <v>37</v>
      </c>
      <c r="C148" s="5" t="s">
        <v>364</v>
      </c>
      <c r="D148" s="4" t="s">
        <v>310</v>
      </c>
      <c r="E148" s="4" t="s">
        <v>311</v>
      </c>
      <c r="F148" s="6" t="s">
        <v>318</v>
      </c>
      <c r="G148" s="19" t="s">
        <v>319</v>
      </c>
      <c r="H148" s="31">
        <v>3087</v>
      </c>
      <c r="I148" s="31">
        <v>12157</v>
      </c>
      <c r="J148" s="31">
        <v>15244</v>
      </c>
      <c r="K148" s="31">
        <v>390</v>
      </c>
      <c r="L148" s="31">
        <v>3165</v>
      </c>
      <c r="M148" s="31">
        <v>3555</v>
      </c>
      <c r="N148" s="31">
        <v>2965</v>
      </c>
      <c r="O148" s="31">
        <v>10223</v>
      </c>
      <c r="P148" s="31">
        <v>21506</v>
      </c>
      <c r="Q148" s="31">
        <v>18825</v>
      </c>
      <c r="R148" s="31">
        <v>21100</v>
      </c>
      <c r="S148" s="31">
        <v>18534</v>
      </c>
      <c r="T148" s="31">
        <v>13068</v>
      </c>
      <c r="U148" s="31">
        <v>31091</v>
      </c>
    </row>
    <row r="149" spans="2:21" ht="12.75">
      <c r="B149" s="4" t="s">
        <v>37</v>
      </c>
      <c r="C149" s="5" t="s">
        <v>364</v>
      </c>
      <c r="D149" s="4" t="s">
        <v>310</v>
      </c>
      <c r="E149" s="4" t="s">
        <v>311</v>
      </c>
      <c r="F149" s="6" t="s">
        <v>320</v>
      </c>
      <c r="G149" s="19" t="s">
        <v>321</v>
      </c>
      <c r="H149" s="31">
        <v>900</v>
      </c>
      <c r="I149" s="31">
        <v>4371</v>
      </c>
      <c r="J149" s="31">
        <v>5271</v>
      </c>
      <c r="K149" s="31">
        <v>92</v>
      </c>
      <c r="L149" s="31">
        <v>1363</v>
      </c>
      <c r="M149" s="31">
        <v>1455</v>
      </c>
      <c r="N149" s="31">
        <v>53</v>
      </c>
      <c r="O149" s="31">
        <v>3613</v>
      </c>
      <c r="P149" s="31">
        <v>8513</v>
      </c>
      <c r="Q149" s="31">
        <v>7198</v>
      </c>
      <c r="R149" s="31">
        <v>8152</v>
      </c>
      <c r="S149" s="31">
        <v>6871</v>
      </c>
      <c r="T149" s="31">
        <v>3035</v>
      </c>
      <c r="U149" s="31">
        <v>11117</v>
      </c>
    </row>
    <row r="150" spans="2:21" ht="12.75">
      <c r="B150" s="4" t="s">
        <v>37</v>
      </c>
      <c r="C150" s="5" t="s">
        <v>364</v>
      </c>
      <c r="D150" s="4" t="s">
        <v>310</v>
      </c>
      <c r="E150" s="4" t="s">
        <v>311</v>
      </c>
      <c r="F150" s="6" t="s">
        <v>322</v>
      </c>
      <c r="G150" s="19" t="s">
        <v>323</v>
      </c>
      <c r="H150" s="31">
        <v>975</v>
      </c>
      <c r="I150" s="31">
        <v>5122</v>
      </c>
      <c r="J150" s="31">
        <v>6097</v>
      </c>
      <c r="K150" s="31">
        <v>82</v>
      </c>
      <c r="L150" s="31">
        <v>1855</v>
      </c>
      <c r="M150" s="31">
        <v>1937</v>
      </c>
      <c r="N150" s="31">
        <v>134</v>
      </c>
      <c r="O150" s="31">
        <v>4583</v>
      </c>
      <c r="P150" s="31">
        <v>11635</v>
      </c>
      <c r="Q150" s="31">
        <v>8371</v>
      </c>
      <c r="R150" s="31">
        <v>11381</v>
      </c>
      <c r="S150" s="31">
        <v>8034</v>
      </c>
      <c r="T150" s="31">
        <v>5780</v>
      </c>
      <c r="U150" s="31">
        <v>13312</v>
      </c>
    </row>
    <row r="151" spans="2:21" ht="12.75">
      <c r="B151" s="4" t="s">
        <v>37</v>
      </c>
      <c r="C151" s="5" t="s">
        <v>364</v>
      </c>
      <c r="D151" s="4" t="s">
        <v>310</v>
      </c>
      <c r="E151" s="4" t="s">
        <v>311</v>
      </c>
      <c r="F151" s="6" t="s">
        <v>324</v>
      </c>
      <c r="G151" s="19" t="s">
        <v>325</v>
      </c>
      <c r="H151" s="31">
        <v>773</v>
      </c>
      <c r="I151" s="31">
        <v>2904</v>
      </c>
      <c r="J151" s="31">
        <v>3677</v>
      </c>
      <c r="K151" s="31">
        <v>59</v>
      </c>
      <c r="L151" s="31">
        <v>283</v>
      </c>
      <c r="M151" s="31">
        <v>342</v>
      </c>
      <c r="N151" s="31">
        <v>74</v>
      </c>
      <c r="O151" s="31">
        <v>2637</v>
      </c>
      <c r="P151" s="31">
        <v>8323</v>
      </c>
      <c r="Q151" s="31">
        <v>7113</v>
      </c>
      <c r="R151" s="31">
        <v>8188</v>
      </c>
      <c r="S151" s="31">
        <v>6577</v>
      </c>
      <c r="T151" s="31">
        <v>6773</v>
      </c>
      <c r="U151" s="31">
        <v>13519</v>
      </c>
    </row>
    <row r="152" spans="2:21" ht="12.75">
      <c r="B152" s="4" t="s">
        <v>37</v>
      </c>
      <c r="C152" s="5" t="s">
        <v>364</v>
      </c>
      <c r="D152" s="4" t="s">
        <v>310</v>
      </c>
      <c r="E152" s="4" t="s">
        <v>311</v>
      </c>
      <c r="F152" s="6" t="s">
        <v>326</v>
      </c>
      <c r="G152" s="19" t="s">
        <v>327</v>
      </c>
      <c r="H152" s="31">
        <v>718</v>
      </c>
      <c r="I152" s="31">
        <v>2628</v>
      </c>
      <c r="J152" s="31">
        <v>3346</v>
      </c>
      <c r="K152" s="31">
        <v>123</v>
      </c>
      <c r="L152" s="31">
        <v>516</v>
      </c>
      <c r="M152" s="31">
        <v>639</v>
      </c>
      <c r="N152" s="31">
        <v>14</v>
      </c>
      <c r="O152" s="31">
        <v>2790</v>
      </c>
      <c r="P152" s="31">
        <v>6692</v>
      </c>
      <c r="Q152" s="31">
        <v>4989</v>
      </c>
      <c r="R152" s="31">
        <v>6409</v>
      </c>
      <c r="S152" s="31">
        <v>4392</v>
      </c>
      <c r="T152" s="31">
        <v>3232</v>
      </c>
      <c r="U152" s="31">
        <v>7365</v>
      </c>
    </row>
    <row r="153" spans="2:21" ht="12.75">
      <c r="B153" s="4" t="s">
        <v>37</v>
      </c>
      <c r="C153" s="5" t="s">
        <v>364</v>
      </c>
      <c r="D153" s="4" t="s">
        <v>310</v>
      </c>
      <c r="E153" s="4" t="s">
        <v>311</v>
      </c>
      <c r="F153" s="6" t="s">
        <v>328</v>
      </c>
      <c r="G153" s="19" t="s">
        <v>329</v>
      </c>
      <c r="H153" s="31">
        <v>275</v>
      </c>
      <c r="I153" s="31">
        <v>712</v>
      </c>
      <c r="J153" s="31">
        <v>987</v>
      </c>
      <c r="K153" s="31">
        <v>32</v>
      </c>
      <c r="L153" s="31">
        <v>124</v>
      </c>
      <c r="M153" s="31">
        <v>156</v>
      </c>
      <c r="N153" s="31">
        <v>4</v>
      </c>
      <c r="O153" s="31">
        <v>1140</v>
      </c>
      <c r="P153" s="31">
        <v>2692</v>
      </c>
      <c r="Q153" s="31">
        <v>2128</v>
      </c>
      <c r="R153" s="31">
        <v>2580</v>
      </c>
      <c r="S153" s="31">
        <v>2019</v>
      </c>
      <c r="T153" s="31">
        <v>1586</v>
      </c>
      <c r="U153" s="31">
        <v>3282</v>
      </c>
    </row>
    <row r="154" spans="2:21" ht="12.75">
      <c r="B154" s="4" t="s">
        <v>37</v>
      </c>
      <c r="C154" s="5" t="s">
        <v>364</v>
      </c>
      <c r="D154" s="5" t="s">
        <v>330</v>
      </c>
      <c r="E154" s="6" t="s">
        <v>331</v>
      </c>
      <c r="F154" s="6" t="s">
        <v>332</v>
      </c>
      <c r="G154" s="19" t="s">
        <v>333</v>
      </c>
      <c r="H154" s="31">
        <v>551</v>
      </c>
      <c r="I154" s="31">
        <v>2463</v>
      </c>
      <c r="J154" s="31">
        <v>3014</v>
      </c>
      <c r="K154" s="31">
        <v>90</v>
      </c>
      <c r="L154" s="31">
        <v>854</v>
      </c>
      <c r="M154" s="31">
        <v>944</v>
      </c>
      <c r="N154" s="31">
        <v>0</v>
      </c>
      <c r="O154" s="31">
        <v>1711</v>
      </c>
      <c r="P154" s="31">
        <v>4254</v>
      </c>
      <c r="Q154" s="31">
        <v>3369</v>
      </c>
      <c r="R154" s="31">
        <v>4108</v>
      </c>
      <c r="S154" s="31">
        <v>3238</v>
      </c>
      <c r="T154" s="31">
        <v>2141</v>
      </c>
      <c r="U154" s="31">
        <v>5461</v>
      </c>
    </row>
    <row r="155" spans="2:21" ht="12.75">
      <c r="B155" s="4" t="s">
        <v>37</v>
      </c>
      <c r="C155" s="5" t="s">
        <v>364</v>
      </c>
      <c r="D155" s="5" t="s">
        <v>330</v>
      </c>
      <c r="E155" s="6" t="s">
        <v>331</v>
      </c>
      <c r="F155" s="6" t="s">
        <v>334</v>
      </c>
      <c r="G155" s="19" t="s">
        <v>335</v>
      </c>
      <c r="H155" s="31">
        <v>520</v>
      </c>
      <c r="I155" s="31">
        <v>2283</v>
      </c>
      <c r="J155" s="31">
        <v>2803</v>
      </c>
      <c r="K155" s="31">
        <v>87</v>
      </c>
      <c r="L155" s="31">
        <v>331</v>
      </c>
      <c r="M155" s="31">
        <v>418</v>
      </c>
      <c r="N155" s="31">
        <v>4</v>
      </c>
      <c r="O155" s="31">
        <v>2174</v>
      </c>
      <c r="P155" s="31">
        <v>4569</v>
      </c>
      <c r="Q155" s="31">
        <v>4281</v>
      </c>
      <c r="R155" s="31">
        <v>4568</v>
      </c>
      <c r="S155" s="31">
        <v>4278</v>
      </c>
      <c r="T155" s="31">
        <v>1495</v>
      </c>
      <c r="U155" s="31">
        <v>7497</v>
      </c>
    </row>
    <row r="156" spans="2:21" ht="12.75">
      <c r="B156" s="4" t="s">
        <v>37</v>
      </c>
      <c r="C156" s="5" t="s">
        <v>364</v>
      </c>
      <c r="D156" s="5" t="s">
        <v>330</v>
      </c>
      <c r="E156" s="6" t="s">
        <v>331</v>
      </c>
      <c r="F156" s="6" t="s">
        <v>336</v>
      </c>
      <c r="G156" s="19" t="s">
        <v>337</v>
      </c>
      <c r="H156" s="31">
        <v>373</v>
      </c>
      <c r="I156" s="31">
        <v>1473</v>
      </c>
      <c r="J156" s="31">
        <v>1846</v>
      </c>
      <c r="K156" s="31">
        <v>45</v>
      </c>
      <c r="L156" s="31">
        <v>412</v>
      </c>
      <c r="M156" s="31">
        <v>457</v>
      </c>
      <c r="N156" s="31">
        <v>0</v>
      </c>
      <c r="O156" s="31">
        <v>1341</v>
      </c>
      <c r="P156" s="31">
        <v>3438</v>
      </c>
      <c r="Q156" s="31">
        <v>3075</v>
      </c>
      <c r="R156" s="31">
        <v>3375</v>
      </c>
      <c r="S156" s="31">
        <v>3041</v>
      </c>
      <c r="T156" s="31">
        <v>2327</v>
      </c>
      <c r="U156" s="31">
        <v>5557</v>
      </c>
    </row>
    <row r="157" spans="2:21" ht="12.75">
      <c r="B157" s="4" t="s">
        <v>37</v>
      </c>
      <c r="C157" s="5" t="s">
        <v>364</v>
      </c>
      <c r="D157" s="5" t="s">
        <v>330</v>
      </c>
      <c r="E157" s="6" t="s">
        <v>331</v>
      </c>
      <c r="F157" s="6" t="s">
        <v>338</v>
      </c>
      <c r="G157" s="19" t="s">
        <v>339</v>
      </c>
      <c r="H157" s="31">
        <v>419</v>
      </c>
      <c r="I157" s="31">
        <v>1960</v>
      </c>
      <c r="J157" s="31">
        <v>2379</v>
      </c>
      <c r="K157" s="31">
        <v>39</v>
      </c>
      <c r="L157" s="31">
        <v>727</v>
      </c>
      <c r="M157" s="31">
        <v>766</v>
      </c>
      <c r="N157" s="31">
        <v>1</v>
      </c>
      <c r="O157" s="31">
        <v>1819</v>
      </c>
      <c r="P157" s="31">
        <v>3694</v>
      </c>
      <c r="Q157" s="31">
        <v>3090</v>
      </c>
      <c r="R157" s="31">
        <v>3618</v>
      </c>
      <c r="S157" s="31">
        <v>2924</v>
      </c>
      <c r="T157" s="31">
        <v>1904</v>
      </c>
      <c r="U157" s="31">
        <v>5012</v>
      </c>
    </row>
    <row r="158" spans="2:21" ht="12.75">
      <c r="B158" s="4" t="s">
        <v>37</v>
      </c>
      <c r="C158" s="5" t="s">
        <v>364</v>
      </c>
      <c r="D158" s="5" t="s">
        <v>330</v>
      </c>
      <c r="E158" s="6" t="s">
        <v>331</v>
      </c>
      <c r="F158" s="6" t="s">
        <v>340</v>
      </c>
      <c r="G158" s="19" t="s">
        <v>341</v>
      </c>
      <c r="H158" s="31">
        <v>506</v>
      </c>
      <c r="I158" s="31">
        <v>2336</v>
      </c>
      <c r="J158" s="31">
        <v>2842</v>
      </c>
      <c r="K158" s="31">
        <v>71</v>
      </c>
      <c r="L158" s="31">
        <v>755</v>
      </c>
      <c r="M158" s="31">
        <v>826</v>
      </c>
      <c r="N158" s="31">
        <v>1</v>
      </c>
      <c r="O158" s="31">
        <v>1563</v>
      </c>
      <c r="P158" s="31">
        <v>4291</v>
      </c>
      <c r="Q158" s="31">
        <v>3546</v>
      </c>
      <c r="R158" s="31">
        <v>4174</v>
      </c>
      <c r="S158" s="31">
        <v>3467</v>
      </c>
      <c r="T158" s="31">
        <v>2036</v>
      </c>
      <c r="U158" s="31">
        <v>5833</v>
      </c>
    </row>
    <row r="159" spans="2:21" ht="12.75">
      <c r="B159" s="4" t="s">
        <v>37</v>
      </c>
      <c r="C159" s="5" t="s">
        <v>364</v>
      </c>
      <c r="D159" s="4" t="s">
        <v>330</v>
      </c>
      <c r="E159" s="4" t="s">
        <v>331</v>
      </c>
      <c r="F159" s="6" t="s">
        <v>342</v>
      </c>
      <c r="G159" s="19" t="s">
        <v>343</v>
      </c>
      <c r="H159" s="31">
        <v>1307</v>
      </c>
      <c r="I159" s="31">
        <v>5727</v>
      </c>
      <c r="J159" s="31">
        <v>7034</v>
      </c>
      <c r="K159" s="31">
        <v>195</v>
      </c>
      <c r="L159" s="31">
        <v>2197</v>
      </c>
      <c r="M159" s="31">
        <v>2392</v>
      </c>
      <c r="N159" s="31">
        <v>27</v>
      </c>
      <c r="O159" s="31">
        <v>4760</v>
      </c>
      <c r="P159" s="31">
        <v>8654</v>
      </c>
      <c r="Q159" s="31">
        <v>8143</v>
      </c>
      <c r="R159" s="31">
        <v>8076</v>
      </c>
      <c r="S159" s="31">
        <v>7572</v>
      </c>
      <c r="T159" s="31">
        <v>5114</v>
      </c>
      <c r="U159" s="31">
        <v>13080</v>
      </c>
    </row>
    <row r="160" spans="2:21" ht="12.75">
      <c r="B160" s="4" t="s">
        <v>37</v>
      </c>
      <c r="C160" s="5" t="s">
        <v>364</v>
      </c>
      <c r="D160" s="4" t="s">
        <v>330</v>
      </c>
      <c r="E160" s="4" t="s">
        <v>331</v>
      </c>
      <c r="F160" s="6" t="s">
        <v>344</v>
      </c>
      <c r="G160" s="19" t="s">
        <v>345</v>
      </c>
      <c r="H160" s="31">
        <v>978</v>
      </c>
      <c r="I160" s="31">
        <v>3882</v>
      </c>
      <c r="J160" s="31">
        <v>4860</v>
      </c>
      <c r="K160" s="31">
        <v>180</v>
      </c>
      <c r="L160" s="31">
        <v>1341</v>
      </c>
      <c r="M160" s="31">
        <v>1521</v>
      </c>
      <c r="N160" s="31">
        <v>2</v>
      </c>
      <c r="O160" s="31">
        <v>3379</v>
      </c>
      <c r="P160" s="31">
        <v>7717</v>
      </c>
      <c r="Q160" s="31">
        <v>6258</v>
      </c>
      <c r="R160" s="31">
        <v>7491</v>
      </c>
      <c r="S160" s="31">
        <v>6043</v>
      </c>
      <c r="T160" s="31">
        <v>4219</v>
      </c>
      <c r="U160" s="31">
        <v>10959</v>
      </c>
    </row>
    <row r="161" spans="2:21" ht="12.75">
      <c r="B161" s="4" t="s">
        <v>37</v>
      </c>
      <c r="C161" s="5" t="s">
        <v>364</v>
      </c>
      <c r="D161" s="4" t="s">
        <v>330</v>
      </c>
      <c r="E161" s="4" t="s">
        <v>331</v>
      </c>
      <c r="F161" s="6" t="s">
        <v>346</v>
      </c>
      <c r="G161" s="19" t="s">
        <v>347</v>
      </c>
      <c r="H161" s="31">
        <v>964</v>
      </c>
      <c r="I161" s="31">
        <v>4112</v>
      </c>
      <c r="J161" s="31">
        <v>5076</v>
      </c>
      <c r="K161" s="31">
        <v>94</v>
      </c>
      <c r="L161" s="31">
        <v>1047</v>
      </c>
      <c r="M161" s="31">
        <v>1141</v>
      </c>
      <c r="N161" s="31">
        <v>25</v>
      </c>
      <c r="O161" s="31">
        <v>3503</v>
      </c>
      <c r="P161" s="31">
        <v>7950</v>
      </c>
      <c r="Q161" s="31">
        <v>7403</v>
      </c>
      <c r="R161" s="31">
        <v>7905</v>
      </c>
      <c r="S161" s="31">
        <v>7365</v>
      </c>
      <c r="T161" s="31">
        <v>4658</v>
      </c>
      <c r="U161" s="31">
        <v>12145</v>
      </c>
    </row>
    <row r="162" spans="2:21" ht="12.75">
      <c r="B162" s="4" t="s">
        <v>37</v>
      </c>
      <c r="C162" s="5" t="s">
        <v>364</v>
      </c>
      <c r="D162" s="4" t="s">
        <v>330</v>
      </c>
      <c r="E162" s="4" t="s">
        <v>331</v>
      </c>
      <c r="F162" s="6" t="s">
        <v>348</v>
      </c>
      <c r="G162" s="19" t="s">
        <v>349</v>
      </c>
      <c r="H162" s="31">
        <v>1349</v>
      </c>
      <c r="I162" s="31">
        <v>5737</v>
      </c>
      <c r="J162" s="31">
        <v>7086</v>
      </c>
      <c r="K162" s="31">
        <v>160</v>
      </c>
      <c r="L162" s="31">
        <v>1939</v>
      </c>
      <c r="M162" s="31">
        <v>2099</v>
      </c>
      <c r="N162" s="31">
        <v>1</v>
      </c>
      <c r="O162" s="31">
        <v>5098</v>
      </c>
      <c r="P162" s="31">
        <v>8527</v>
      </c>
      <c r="Q162" s="31">
        <v>7583</v>
      </c>
      <c r="R162" s="31">
        <v>8512</v>
      </c>
      <c r="S162" s="31">
        <v>7571</v>
      </c>
      <c r="T162" s="31">
        <v>4428</v>
      </c>
      <c r="U162" s="31">
        <v>13290</v>
      </c>
    </row>
    <row r="163" spans="2:21" ht="12.75">
      <c r="B163" s="4" t="s">
        <v>37</v>
      </c>
      <c r="C163" s="5" t="s">
        <v>364</v>
      </c>
      <c r="D163" s="4" t="s">
        <v>330</v>
      </c>
      <c r="E163" s="4" t="s">
        <v>331</v>
      </c>
      <c r="F163" s="6" t="s">
        <v>350</v>
      </c>
      <c r="G163" s="19" t="s">
        <v>351</v>
      </c>
      <c r="H163" s="31">
        <v>1175</v>
      </c>
      <c r="I163" s="31">
        <v>4950</v>
      </c>
      <c r="J163" s="31">
        <v>6125</v>
      </c>
      <c r="K163" s="31">
        <v>158</v>
      </c>
      <c r="L163" s="31">
        <v>1641</v>
      </c>
      <c r="M163" s="31">
        <v>1799</v>
      </c>
      <c r="N163" s="31">
        <v>0</v>
      </c>
      <c r="O163" s="31">
        <v>3702</v>
      </c>
      <c r="P163" s="31">
        <v>7965</v>
      </c>
      <c r="Q163" s="31">
        <v>6716</v>
      </c>
      <c r="R163" s="31">
        <v>7948</v>
      </c>
      <c r="S163" s="31">
        <v>6694</v>
      </c>
      <c r="T163" s="31">
        <v>3414</v>
      </c>
      <c r="U163" s="31">
        <v>10796</v>
      </c>
    </row>
    <row r="164" spans="2:21" ht="12.75">
      <c r="B164" s="4" t="s">
        <v>37</v>
      </c>
      <c r="C164" s="5" t="s">
        <v>364</v>
      </c>
      <c r="D164" s="4" t="s">
        <v>330</v>
      </c>
      <c r="E164" s="4" t="s">
        <v>331</v>
      </c>
      <c r="F164" s="6" t="s">
        <v>352</v>
      </c>
      <c r="G164" s="19" t="s">
        <v>353</v>
      </c>
      <c r="H164" s="31">
        <v>824</v>
      </c>
      <c r="I164" s="31">
        <v>4318</v>
      </c>
      <c r="J164" s="31">
        <v>5142</v>
      </c>
      <c r="K164" s="31">
        <v>148</v>
      </c>
      <c r="L164" s="31">
        <v>2115</v>
      </c>
      <c r="M164" s="31">
        <v>2263</v>
      </c>
      <c r="N164" s="31">
        <v>0</v>
      </c>
      <c r="O164" s="31">
        <v>3706</v>
      </c>
      <c r="P164" s="31">
        <v>6076</v>
      </c>
      <c r="Q164" s="31">
        <v>4777</v>
      </c>
      <c r="R164" s="31">
        <v>6067</v>
      </c>
      <c r="S164" s="31">
        <v>4770</v>
      </c>
      <c r="T164" s="31">
        <v>4029</v>
      </c>
      <c r="U164" s="31">
        <v>9688</v>
      </c>
    </row>
    <row r="165" spans="2:21" ht="12.75">
      <c r="B165" s="4" t="s">
        <v>37</v>
      </c>
      <c r="C165" s="5" t="s">
        <v>364</v>
      </c>
      <c r="D165" s="4" t="s">
        <v>330</v>
      </c>
      <c r="E165" s="4" t="s">
        <v>331</v>
      </c>
      <c r="F165" s="6" t="s">
        <v>354</v>
      </c>
      <c r="G165" s="19" t="s">
        <v>355</v>
      </c>
      <c r="H165" s="31">
        <v>1374</v>
      </c>
      <c r="I165" s="31">
        <v>6310</v>
      </c>
      <c r="J165" s="31">
        <v>7684</v>
      </c>
      <c r="K165" s="31">
        <v>198</v>
      </c>
      <c r="L165" s="31">
        <v>2266</v>
      </c>
      <c r="M165" s="31">
        <v>2464</v>
      </c>
      <c r="N165" s="31">
        <v>397</v>
      </c>
      <c r="O165" s="31">
        <v>4403</v>
      </c>
      <c r="P165" s="31">
        <v>9951</v>
      </c>
      <c r="Q165" s="31">
        <v>9600</v>
      </c>
      <c r="R165" s="31">
        <v>9683</v>
      </c>
      <c r="S165" s="31">
        <v>9555</v>
      </c>
      <c r="T165" s="31">
        <v>5181</v>
      </c>
      <c r="U165" s="31">
        <v>14856</v>
      </c>
    </row>
    <row r="166" spans="2:21" ht="12.75">
      <c r="B166" s="4" t="s">
        <v>37</v>
      </c>
      <c r="C166" s="5" t="s">
        <v>364</v>
      </c>
      <c r="D166" s="4" t="s">
        <v>330</v>
      </c>
      <c r="E166" s="4" t="s">
        <v>331</v>
      </c>
      <c r="F166" s="6" t="s">
        <v>356</v>
      </c>
      <c r="G166" s="19" t="s">
        <v>357</v>
      </c>
      <c r="H166" s="31">
        <v>2001</v>
      </c>
      <c r="I166" s="31">
        <v>9180</v>
      </c>
      <c r="J166" s="31">
        <v>11181</v>
      </c>
      <c r="K166" s="31">
        <v>360</v>
      </c>
      <c r="L166" s="31">
        <v>3566</v>
      </c>
      <c r="M166" s="31">
        <v>3926</v>
      </c>
      <c r="N166" s="31">
        <v>107</v>
      </c>
      <c r="O166" s="31">
        <v>7283</v>
      </c>
      <c r="P166" s="31">
        <v>12939</v>
      </c>
      <c r="Q166" s="31">
        <v>12067</v>
      </c>
      <c r="R166" s="31">
        <v>12901</v>
      </c>
      <c r="S166" s="31">
        <v>12021</v>
      </c>
      <c r="T166" s="31">
        <v>6545</v>
      </c>
      <c r="U166" s="31">
        <v>19078</v>
      </c>
    </row>
    <row r="167" spans="2:21" ht="12.75">
      <c r="B167" s="4" t="s">
        <v>37</v>
      </c>
      <c r="C167" s="5" t="s">
        <v>364</v>
      </c>
      <c r="D167" s="4" t="s">
        <v>330</v>
      </c>
      <c r="E167" s="4" t="s">
        <v>331</v>
      </c>
      <c r="F167" s="6" t="s">
        <v>358</v>
      </c>
      <c r="G167" s="19" t="s">
        <v>359</v>
      </c>
      <c r="H167" s="31">
        <v>381</v>
      </c>
      <c r="I167" s="31">
        <v>1691</v>
      </c>
      <c r="J167" s="31">
        <v>2072</v>
      </c>
      <c r="K167" s="31">
        <v>42</v>
      </c>
      <c r="L167" s="31">
        <v>499</v>
      </c>
      <c r="M167" s="31">
        <v>541</v>
      </c>
      <c r="N167" s="31">
        <v>127</v>
      </c>
      <c r="O167" s="31">
        <v>1398</v>
      </c>
      <c r="P167" s="31">
        <v>2759</v>
      </c>
      <c r="Q167" s="31">
        <v>2522</v>
      </c>
      <c r="R167" s="31">
        <v>2759</v>
      </c>
      <c r="S167" s="31">
        <v>2522</v>
      </c>
      <c r="T167" s="31">
        <v>2096</v>
      </c>
      <c r="U167" s="31">
        <v>4460</v>
      </c>
    </row>
    <row r="168" spans="2:21" ht="12.75">
      <c r="B168" s="7" t="s">
        <v>37</v>
      </c>
      <c r="C168" s="36" t="s">
        <v>364</v>
      </c>
      <c r="D168" s="7"/>
      <c r="E168" s="7"/>
      <c r="F168" s="24" t="s">
        <v>360</v>
      </c>
      <c r="G168" s="25" t="s">
        <v>361</v>
      </c>
      <c r="H168" s="32">
        <v>3014</v>
      </c>
      <c r="I168" s="32">
        <v>4882</v>
      </c>
      <c r="J168" s="32">
        <v>7896</v>
      </c>
      <c r="K168" s="32">
        <v>786</v>
      </c>
      <c r="L168" s="32">
        <v>2853</v>
      </c>
      <c r="M168" s="32">
        <v>3639</v>
      </c>
      <c r="N168" s="32">
        <v>27</v>
      </c>
      <c r="O168" s="32">
        <v>2793</v>
      </c>
      <c r="P168" s="32">
        <v>1757</v>
      </c>
      <c r="Q168" s="32">
        <v>3796</v>
      </c>
      <c r="R168" s="32">
        <v>1755</v>
      </c>
      <c r="S168" s="32">
        <v>3788</v>
      </c>
      <c r="T168" s="32">
        <v>3532</v>
      </c>
      <c r="U168" s="32">
        <v>9765</v>
      </c>
    </row>
  </sheetData>
  <sheetProtection/>
  <mergeCells count="5">
    <mergeCell ref="C3:E4"/>
    <mergeCell ref="C9:D9"/>
    <mergeCell ref="B13:D13"/>
    <mergeCell ref="C10:D10"/>
    <mergeCell ref="C7:D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27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8" customWidth="1"/>
    <col min="2" max="2" width="12.00390625" style="8" bestFit="1" customWidth="1"/>
    <col min="3" max="3" width="13.140625" style="8" customWidth="1"/>
    <col min="4" max="4" width="11.00390625" style="8" bestFit="1" customWidth="1"/>
    <col min="5" max="5" width="64.8515625" style="8" bestFit="1" customWidth="1"/>
    <col min="6" max="6" width="17.57421875" style="8" bestFit="1" customWidth="1"/>
    <col min="7" max="19" width="18.7109375" style="8" customWidth="1"/>
    <col min="20" max="16384" width="9.140625" style="8" customWidth="1"/>
  </cols>
  <sheetData>
    <row r="1" s="9" customFormat="1" ht="10.5" customHeight="1"/>
    <row r="2" spans="2:5" ht="19.5" customHeight="1">
      <c r="B2" s="10" t="s">
        <v>0</v>
      </c>
      <c r="C2" s="16" t="s">
        <v>16</v>
      </c>
      <c r="D2" s="14"/>
      <c r="E2" s="15"/>
    </row>
    <row r="3" spans="2:5" ht="12.75" customHeight="1">
      <c r="B3" s="10" t="s">
        <v>31</v>
      </c>
      <c r="C3" s="43" t="s">
        <v>15</v>
      </c>
      <c r="D3" s="43"/>
      <c r="E3" s="43"/>
    </row>
    <row r="4" spans="2:5" ht="12.75">
      <c r="B4" s="10"/>
      <c r="C4" s="43"/>
      <c r="D4" s="43"/>
      <c r="E4" s="43"/>
    </row>
    <row r="5" spans="2:4" ht="19.5" customHeight="1">
      <c r="B5" s="10" t="s">
        <v>1</v>
      </c>
      <c r="C5" s="21" t="str">
        <f>Commissioner!C5</f>
        <v>January 2013</v>
      </c>
      <c r="D5" s="14"/>
    </row>
    <row r="6" spans="2:4" ht="12.75">
      <c r="B6" s="10" t="s">
        <v>2</v>
      </c>
      <c r="C6" s="12" t="s">
        <v>14</v>
      </c>
      <c r="D6" s="14"/>
    </row>
    <row r="7" spans="2:4" ht="12.75">
      <c r="B7" s="10" t="s">
        <v>5</v>
      </c>
      <c r="C7" s="12" t="s">
        <v>34</v>
      </c>
      <c r="D7" s="14"/>
    </row>
    <row r="8" spans="2:4" ht="12.75">
      <c r="B8" s="10" t="s">
        <v>3</v>
      </c>
      <c r="C8" s="12" t="str">
        <f>Commissioner!C8</f>
        <v>15th March 2013</v>
      </c>
      <c r="D8" s="14"/>
    </row>
    <row r="9" spans="2:5" ht="12.75">
      <c r="B9" s="10" t="s">
        <v>4</v>
      </c>
      <c r="C9" s="12" t="str">
        <f>Commissioner!C9</f>
        <v>12th July 2013</v>
      </c>
      <c r="D9" s="14"/>
      <c r="E9" s="12"/>
    </row>
    <row r="10" spans="2:4" ht="12.75">
      <c r="B10" s="10" t="s">
        <v>6</v>
      </c>
      <c r="C10" s="12" t="str">
        <f>Commissioner!C10</f>
        <v>Revised</v>
      </c>
      <c r="D10" s="14"/>
    </row>
    <row r="11" spans="2:5" ht="12.75">
      <c r="B11" s="10" t="s">
        <v>7</v>
      </c>
      <c r="C11" s="12" t="s">
        <v>35</v>
      </c>
      <c r="D11" s="14"/>
      <c r="E11" s="12"/>
    </row>
    <row r="12" spans="4:19" ht="12.75">
      <c r="D12" s="13"/>
      <c r="E12" s="12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</row>
    <row r="13" spans="2:3" ht="15">
      <c r="B13" s="22" t="s">
        <v>32</v>
      </c>
      <c r="C13" s="22"/>
    </row>
    <row r="14" spans="2:19" ht="63.75">
      <c r="B14" s="17" t="s">
        <v>13</v>
      </c>
      <c r="C14" s="17" t="s">
        <v>10</v>
      </c>
      <c r="D14" s="17" t="s">
        <v>8</v>
      </c>
      <c r="E14" s="17" t="s">
        <v>11</v>
      </c>
      <c r="F14" s="17" t="s">
        <v>18</v>
      </c>
      <c r="G14" s="17" t="s">
        <v>19</v>
      </c>
      <c r="H14" s="17" t="s">
        <v>20</v>
      </c>
      <c r="I14" s="17" t="s">
        <v>21</v>
      </c>
      <c r="J14" s="17" t="s">
        <v>22</v>
      </c>
      <c r="K14" s="17" t="s">
        <v>23</v>
      </c>
      <c r="L14" s="17" t="s">
        <v>24</v>
      </c>
      <c r="M14" s="17" t="s">
        <v>25</v>
      </c>
      <c r="N14" s="17" t="s">
        <v>27</v>
      </c>
      <c r="O14" s="17" t="s">
        <v>26</v>
      </c>
      <c r="P14" s="17" t="s">
        <v>28</v>
      </c>
      <c r="Q14" s="17" t="s">
        <v>29</v>
      </c>
      <c r="R14" s="17" t="s">
        <v>30</v>
      </c>
      <c r="S14" s="17" t="s">
        <v>36</v>
      </c>
    </row>
    <row r="15" spans="2:19" ht="12.75">
      <c r="B15" s="1" t="s">
        <v>37</v>
      </c>
      <c r="C15" s="1" t="s">
        <v>364</v>
      </c>
      <c r="D15" s="1"/>
      <c r="E15" s="1" t="s">
        <v>17</v>
      </c>
      <c r="F15" s="40">
        <f>SUM(F17:F27)</f>
        <v>122723</v>
      </c>
      <c r="G15" s="40">
        <f aca="true" t="shared" si="0" ref="G15:R15">SUM(G17:G27)</f>
        <v>528064</v>
      </c>
      <c r="H15" s="40">
        <f t="shared" si="0"/>
        <v>650787</v>
      </c>
      <c r="I15" s="40">
        <f t="shared" si="0"/>
        <v>19483</v>
      </c>
      <c r="J15" s="41">
        <f t="shared" si="0"/>
        <v>166569</v>
      </c>
      <c r="K15" s="41">
        <f t="shared" si="0"/>
        <v>186052</v>
      </c>
      <c r="L15" s="41">
        <f t="shared" si="0"/>
        <v>20384</v>
      </c>
      <c r="M15" s="41">
        <f t="shared" si="0"/>
        <v>466788</v>
      </c>
      <c r="N15" s="41">
        <f t="shared" si="0"/>
        <v>1009393</v>
      </c>
      <c r="O15" s="41">
        <f t="shared" si="0"/>
        <v>856616</v>
      </c>
      <c r="P15" s="41">
        <f t="shared" si="0"/>
        <v>959026</v>
      </c>
      <c r="Q15" s="41">
        <f t="shared" si="0"/>
        <v>815601</v>
      </c>
      <c r="R15" s="41">
        <f t="shared" si="0"/>
        <v>588781</v>
      </c>
      <c r="S15" s="41">
        <f>SUM(S17:S27)</f>
        <v>1429490</v>
      </c>
    </row>
    <row r="16" spans="2:19" ht="12.75">
      <c r="B16" s="23"/>
      <c r="C16" s="23"/>
      <c r="D16" s="23"/>
      <c r="E16" s="23"/>
      <c r="F16" s="28"/>
      <c r="G16" s="28"/>
      <c r="H16" s="28"/>
      <c r="I16" s="28"/>
      <c r="J16" s="29"/>
      <c r="K16" s="29"/>
      <c r="L16" s="29"/>
      <c r="M16" s="29"/>
      <c r="N16" s="29"/>
      <c r="O16" s="29"/>
      <c r="P16" s="29"/>
      <c r="Q16" s="29"/>
      <c r="R16" s="29"/>
      <c r="S16" s="29"/>
    </row>
    <row r="17" spans="2:19" ht="12.75">
      <c r="B17" s="1" t="s">
        <v>37</v>
      </c>
      <c r="C17" s="1" t="s">
        <v>364</v>
      </c>
      <c r="D17" s="1" t="s">
        <v>38</v>
      </c>
      <c r="E17" s="1" t="s">
        <v>39</v>
      </c>
      <c r="F17" s="33">
        <f>SUMIF(Commissioner!$D$17:$D$168,SHA!$D17,Commissioner!H$17:H$168)</f>
        <v>6911</v>
      </c>
      <c r="G17" s="33">
        <f>SUMIF(Commissioner!$D$17:$D$168,SHA!$D17,Commissioner!I$17:I$168)</f>
        <v>34623</v>
      </c>
      <c r="H17" s="33">
        <f>SUMIF(Commissioner!$D$17:$D$168,SHA!$D17,Commissioner!J$17:J$168)</f>
        <v>41534</v>
      </c>
      <c r="I17" s="33">
        <f>SUMIF(Commissioner!$D$17:$D$168,SHA!$D17,Commissioner!K$17:K$168)</f>
        <v>1036</v>
      </c>
      <c r="J17" s="33">
        <f>SUMIF(Commissioner!$D$17:$D$168,SHA!$D17,Commissioner!L$17:L$168)</f>
        <v>11533</v>
      </c>
      <c r="K17" s="33">
        <f>SUMIF(Commissioner!$D$17:$D$168,SHA!$D17,Commissioner!M$17:M$168)</f>
        <v>12569</v>
      </c>
      <c r="L17" s="33">
        <f>SUMIF(Commissioner!$D$17:$D$168,SHA!$D17,Commissioner!N$17:N$168)</f>
        <v>1582</v>
      </c>
      <c r="M17" s="33">
        <f>SUMIF(Commissioner!$D$17:$D$168,SHA!$D17,Commissioner!O$17:O$168)</f>
        <v>26203</v>
      </c>
      <c r="N17" s="33">
        <f>SUMIF(Commissioner!$D$17:$D$168,SHA!$D17,Commissioner!P$17:P$168)</f>
        <v>51052</v>
      </c>
      <c r="O17" s="33">
        <f>SUMIF(Commissioner!$D$17:$D$168,SHA!$D17,Commissioner!Q$17:Q$168)</f>
        <v>42557</v>
      </c>
      <c r="P17" s="33">
        <f>SUMIF(Commissioner!$D$17:$D$168,SHA!$D17,Commissioner!R$17:R$168)</f>
        <v>49438</v>
      </c>
      <c r="Q17" s="33">
        <f>SUMIF(Commissioner!$D$17:$D$168,SHA!$D17,Commissioner!S$17:S$168)</f>
        <v>41259</v>
      </c>
      <c r="R17" s="33">
        <f>SUMIF(Commissioner!$D$17:$D$168,SHA!$D17,Commissioner!T$17:T$168)</f>
        <v>36367</v>
      </c>
      <c r="S17" s="33">
        <f>SUMIF(Commissioner!$D$17:$D$168,SHA!$D17,Commissioner!U$17:U$168)</f>
        <v>78233</v>
      </c>
    </row>
    <row r="18" spans="2:19" ht="12.75">
      <c r="B18" s="4" t="s">
        <v>37</v>
      </c>
      <c r="C18" s="38" t="s">
        <v>364</v>
      </c>
      <c r="D18" s="4" t="s">
        <v>64</v>
      </c>
      <c r="E18" s="4" t="s">
        <v>65</v>
      </c>
      <c r="F18" s="34">
        <f>SUMIF(Commissioner!$D$17:$D$168,SHA!$D18,Commissioner!H$17:H$168)</f>
        <v>18555</v>
      </c>
      <c r="G18" s="34">
        <f>SUMIF(Commissioner!$D$17:$D$168,SHA!$D18,Commissioner!I$17:I$168)</f>
        <v>79227</v>
      </c>
      <c r="H18" s="34">
        <f>SUMIF(Commissioner!$D$17:$D$168,SHA!$D18,Commissioner!J$17:J$168)</f>
        <v>97782</v>
      </c>
      <c r="I18" s="34">
        <f>SUMIF(Commissioner!$D$17:$D$168,SHA!$D18,Commissioner!K$17:K$168)</f>
        <v>3050</v>
      </c>
      <c r="J18" s="34">
        <f>SUMIF(Commissioner!$D$17:$D$168,SHA!$D18,Commissioner!L$17:L$168)</f>
        <v>22705</v>
      </c>
      <c r="K18" s="34">
        <f>SUMIF(Commissioner!$D$17:$D$168,SHA!$D18,Commissioner!M$17:M$168)</f>
        <v>25755</v>
      </c>
      <c r="L18" s="34">
        <f>SUMIF(Commissioner!$D$17:$D$168,SHA!$D18,Commissioner!N$17:N$168)</f>
        <v>3529</v>
      </c>
      <c r="M18" s="34">
        <f>SUMIF(Commissioner!$D$17:$D$168,SHA!$D18,Commissioner!O$17:O$168)</f>
        <v>73919</v>
      </c>
      <c r="N18" s="34">
        <f>SUMIF(Commissioner!$D$17:$D$168,SHA!$D18,Commissioner!P$17:P$168)</f>
        <v>147955</v>
      </c>
      <c r="O18" s="34">
        <f>SUMIF(Commissioner!$D$17:$D$168,SHA!$D18,Commissioner!Q$17:Q$168)</f>
        <v>123780</v>
      </c>
      <c r="P18" s="34">
        <f>SUMIF(Commissioner!$D$17:$D$168,SHA!$D18,Commissioner!R$17:R$168)</f>
        <v>143174</v>
      </c>
      <c r="Q18" s="34">
        <f>SUMIF(Commissioner!$D$17:$D$168,SHA!$D18,Commissioner!S$17:S$168)</f>
        <v>119922</v>
      </c>
      <c r="R18" s="34">
        <f>SUMIF(Commissioner!$D$17:$D$168,SHA!$D18,Commissioner!T$17:T$168)</f>
        <v>92129</v>
      </c>
      <c r="S18" s="34">
        <f>SUMIF(Commissioner!$D$17:$D$168,SHA!$D18,Commissioner!U$17:U$168)</f>
        <v>213728</v>
      </c>
    </row>
    <row r="19" spans="2:19" ht="12.75">
      <c r="B19" s="4" t="s">
        <v>37</v>
      </c>
      <c r="C19" s="4" t="s">
        <v>364</v>
      </c>
      <c r="D19" s="4" t="s">
        <v>114</v>
      </c>
      <c r="E19" s="4" t="s">
        <v>115</v>
      </c>
      <c r="F19" s="34">
        <f>SUMIF(Commissioner!$D$17:$D$168,SHA!$D19,Commissioner!H$17:H$168)</f>
        <v>12515</v>
      </c>
      <c r="G19" s="34">
        <f>SUMIF(Commissioner!$D$17:$D$168,SHA!$D19,Commissioner!I$17:I$168)</f>
        <v>57067</v>
      </c>
      <c r="H19" s="34">
        <f>SUMIF(Commissioner!$D$17:$D$168,SHA!$D19,Commissioner!J$17:J$168)</f>
        <v>69582</v>
      </c>
      <c r="I19" s="34">
        <f>SUMIF(Commissioner!$D$17:$D$168,SHA!$D19,Commissioner!K$17:K$168)</f>
        <v>2278</v>
      </c>
      <c r="J19" s="34">
        <f>SUMIF(Commissioner!$D$17:$D$168,SHA!$D19,Commissioner!L$17:L$168)</f>
        <v>18164</v>
      </c>
      <c r="K19" s="34">
        <f>SUMIF(Commissioner!$D$17:$D$168,SHA!$D19,Commissioner!M$17:M$168)</f>
        <v>20442</v>
      </c>
      <c r="L19" s="34">
        <f>SUMIF(Commissioner!$D$17:$D$168,SHA!$D19,Commissioner!N$17:N$168)</f>
        <v>757</v>
      </c>
      <c r="M19" s="34">
        <f>SUMIF(Commissioner!$D$17:$D$168,SHA!$D19,Commissioner!O$17:O$168)</f>
        <v>49742</v>
      </c>
      <c r="N19" s="34">
        <f>SUMIF(Commissioner!$D$17:$D$168,SHA!$D19,Commissioner!P$17:P$168)</f>
        <v>96923</v>
      </c>
      <c r="O19" s="34">
        <f>SUMIF(Commissioner!$D$17:$D$168,SHA!$D19,Commissioner!Q$17:Q$168)</f>
        <v>82311</v>
      </c>
      <c r="P19" s="34">
        <f>SUMIF(Commissioner!$D$17:$D$168,SHA!$D19,Commissioner!R$17:R$168)</f>
        <v>93728</v>
      </c>
      <c r="Q19" s="34">
        <f>SUMIF(Commissioner!$D$17:$D$168,SHA!$D19,Commissioner!S$17:S$168)</f>
        <v>78970</v>
      </c>
      <c r="R19" s="34">
        <f>SUMIF(Commissioner!$D$17:$D$168,SHA!$D19,Commissioner!T$17:T$168)</f>
        <v>52764</v>
      </c>
      <c r="S19" s="34">
        <f>SUMIF(Commissioner!$D$17:$D$168,SHA!$D19,Commissioner!U$17:U$168)</f>
        <v>137028</v>
      </c>
    </row>
    <row r="20" spans="2:19" ht="12.75">
      <c r="B20" s="4" t="s">
        <v>37</v>
      </c>
      <c r="C20" s="4" t="s">
        <v>364</v>
      </c>
      <c r="D20" s="4" t="s">
        <v>144</v>
      </c>
      <c r="E20" s="4" t="s">
        <v>145</v>
      </c>
      <c r="F20" s="34">
        <f>SUMIF(Commissioner!$D$17:$D$168,SHA!$D20,Commissioner!H$17:H$168)</f>
        <v>9713</v>
      </c>
      <c r="G20" s="34">
        <f>SUMIF(Commissioner!$D$17:$D$168,SHA!$D20,Commissioner!I$17:I$168)</f>
        <v>43758</v>
      </c>
      <c r="H20" s="34">
        <f>SUMIF(Commissioner!$D$17:$D$168,SHA!$D20,Commissioner!J$17:J$168)</f>
        <v>53471</v>
      </c>
      <c r="I20" s="34">
        <f>SUMIF(Commissioner!$D$17:$D$168,SHA!$D20,Commissioner!K$17:K$168)</f>
        <v>1210</v>
      </c>
      <c r="J20" s="34">
        <f>SUMIF(Commissioner!$D$17:$D$168,SHA!$D20,Commissioner!L$17:L$168)</f>
        <v>15342</v>
      </c>
      <c r="K20" s="34">
        <f>SUMIF(Commissioner!$D$17:$D$168,SHA!$D20,Commissioner!M$17:M$168)</f>
        <v>16552</v>
      </c>
      <c r="L20" s="34">
        <f>SUMIF(Commissioner!$D$17:$D$168,SHA!$D20,Commissioner!N$17:N$168)</f>
        <v>614</v>
      </c>
      <c r="M20" s="34">
        <f>SUMIF(Commissioner!$D$17:$D$168,SHA!$D20,Commissioner!O$17:O$168)</f>
        <v>40551</v>
      </c>
      <c r="N20" s="34">
        <f>SUMIF(Commissioner!$D$17:$D$168,SHA!$D20,Commissioner!P$17:P$168)</f>
        <v>72768</v>
      </c>
      <c r="O20" s="34">
        <f>SUMIF(Commissioner!$D$17:$D$168,SHA!$D20,Commissioner!Q$17:Q$168)</f>
        <v>63240</v>
      </c>
      <c r="P20" s="34">
        <f>SUMIF(Commissioner!$D$17:$D$168,SHA!$D20,Commissioner!R$17:R$168)</f>
        <v>70736</v>
      </c>
      <c r="Q20" s="34">
        <f>SUMIF(Commissioner!$D$17:$D$168,SHA!$D20,Commissioner!S$17:S$168)</f>
        <v>61977</v>
      </c>
      <c r="R20" s="34">
        <f>SUMIF(Commissioner!$D$17:$D$168,SHA!$D20,Commissioner!T$17:T$168)</f>
        <v>39321</v>
      </c>
      <c r="S20" s="34">
        <f>SUMIF(Commissioner!$D$17:$D$168,SHA!$D20,Commissioner!U$17:U$168)</f>
        <v>101143</v>
      </c>
    </row>
    <row r="21" spans="2:19" ht="12.75">
      <c r="B21" s="4" t="s">
        <v>37</v>
      </c>
      <c r="C21" s="4" t="s">
        <v>364</v>
      </c>
      <c r="D21" s="4" t="s">
        <v>164</v>
      </c>
      <c r="E21" s="4" t="s">
        <v>165</v>
      </c>
      <c r="F21" s="34">
        <f>SUMIF(Commissioner!$D$17:$D$168,SHA!$D21,Commissioner!H$17:H$168)</f>
        <v>11684</v>
      </c>
      <c r="G21" s="34">
        <f>SUMIF(Commissioner!$D$17:$D$168,SHA!$D21,Commissioner!I$17:I$168)</f>
        <v>54556</v>
      </c>
      <c r="H21" s="34">
        <f>SUMIF(Commissioner!$D$17:$D$168,SHA!$D21,Commissioner!J$17:J$168)</f>
        <v>66240</v>
      </c>
      <c r="I21" s="34">
        <f>SUMIF(Commissioner!$D$17:$D$168,SHA!$D21,Commissioner!K$17:K$168)</f>
        <v>2011</v>
      </c>
      <c r="J21" s="34">
        <f>SUMIF(Commissioner!$D$17:$D$168,SHA!$D21,Commissioner!L$17:L$168)</f>
        <v>19596</v>
      </c>
      <c r="K21" s="34">
        <f>SUMIF(Commissioner!$D$17:$D$168,SHA!$D21,Commissioner!M$17:M$168)</f>
        <v>21607</v>
      </c>
      <c r="L21" s="34">
        <f>SUMIF(Commissioner!$D$17:$D$168,SHA!$D21,Commissioner!N$17:N$168)</f>
        <v>3667</v>
      </c>
      <c r="M21" s="34">
        <f>SUMIF(Commissioner!$D$17:$D$168,SHA!$D21,Commissioner!O$17:O$168)</f>
        <v>50658</v>
      </c>
      <c r="N21" s="34">
        <f>SUMIF(Commissioner!$D$17:$D$168,SHA!$D21,Commissioner!P$17:P$168)</f>
        <v>110546</v>
      </c>
      <c r="O21" s="34">
        <f>SUMIF(Commissioner!$D$17:$D$168,SHA!$D21,Commissioner!Q$17:Q$168)</f>
        <v>90124</v>
      </c>
      <c r="P21" s="34">
        <f>SUMIF(Commissioner!$D$17:$D$168,SHA!$D21,Commissioner!R$17:R$168)</f>
        <v>102422</v>
      </c>
      <c r="Q21" s="34">
        <f>SUMIF(Commissioner!$D$17:$D$168,SHA!$D21,Commissioner!S$17:S$168)</f>
        <v>82118</v>
      </c>
      <c r="R21" s="34">
        <f>SUMIF(Commissioner!$D$17:$D$168,SHA!$D21,Commissioner!T$17:T$168)</f>
        <v>66674</v>
      </c>
      <c r="S21" s="34">
        <f>SUMIF(Commissioner!$D$17:$D$168,SHA!$D21,Commissioner!U$17:U$168)</f>
        <v>146721</v>
      </c>
    </row>
    <row r="22" spans="2:19" ht="12.75">
      <c r="B22" s="4" t="s">
        <v>37</v>
      </c>
      <c r="C22" s="4" t="s">
        <v>364</v>
      </c>
      <c r="D22" s="4" t="s">
        <v>200</v>
      </c>
      <c r="E22" s="4" t="s">
        <v>201</v>
      </c>
      <c r="F22" s="34">
        <f>SUMIF(Commissioner!$D$17:$D$168,SHA!$D22,Commissioner!H$17:H$168)</f>
        <v>13310</v>
      </c>
      <c r="G22" s="34">
        <f>SUMIF(Commissioner!$D$17:$D$168,SHA!$D22,Commissioner!I$17:I$168)</f>
        <v>55408</v>
      </c>
      <c r="H22" s="34">
        <f>SUMIF(Commissioner!$D$17:$D$168,SHA!$D22,Commissioner!J$17:J$168)</f>
        <v>68718</v>
      </c>
      <c r="I22" s="34">
        <f>SUMIF(Commissioner!$D$17:$D$168,SHA!$D22,Commissioner!K$17:K$168)</f>
        <v>2052</v>
      </c>
      <c r="J22" s="34">
        <f>SUMIF(Commissioner!$D$17:$D$168,SHA!$D22,Commissioner!L$17:L$168)</f>
        <v>18327</v>
      </c>
      <c r="K22" s="34">
        <f>SUMIF(Commissioner!$D$17:$D$168,SHA!$D22,Commissioner!M$17:M$168)</f>
        <v>20379</v>
      </c>
      <c r="L22" s="34">
        <f>SUMIF(Commissioner!$D$17:$D$168,SHA!$D22,Commissioner!N$17:N$168)</f>
        <v>2058</v>
      </c>
      <c r="M22" s="34">
        <f>SUMIF(Commissioner!$D$17:$D$168,SHA!$D22,Commissioner!O$17:O$168)</f>
        <v>45254</v>
      </c>
      <c r="N22" s="34">
        <f>SUMIF(Commissioner!$D$17:$D$168,SHA!$D22,Commissioner!P$17:P$168)</f>
        <v>106382</v>
      </c>
      <c r="O22" s="34">
        <f>SUMIF(Commissioner!$D$17:$D$168,SHA!$D22,Commissioner!Q$17:Q$168)</f>
        <v>93581</v>
      </c>
      <c r="P22" s="34">
        <f>SUMIF(Commissioner!$D$17:$D$168,SHA!$D22,Commissioner!R$17:R$168)</f>
        <v>101457</v>
      </c>
      <c r="Q22" s="34">
        <f>SUMIF(Commissioner!$D$17:$D$168,SHA!$D22,Commissioner!S$17:S$168)</f>
        <v>90180</v>
      </c>
      <c r="R22" s="34">
        <f>SUMIF(Commissioner!$D$17:$D$168,SHA!$D22,Commissioner!T$17:T$168)</f>
        <v>61163</v>
      </c>
      <c r="S22" s="34">
        <f>SUMIF(Commissioner!$D$17:$D$168,SHA!$D22,Commissioner!U$17:U$168)</f>
        <v>151630</v>
      </c>
    </row>
    <row r="23" spans="2:19" ht="12.75">
      <c r="B23" s="4" t="s">
        <v>37</v>
      </c>
      <c r="C23" s="4" t="s">
        <v>364</v>
      </c>
      <c r="D23" s="4" t="s">
        <v>228</v>
      </c>
      <c r="E23" s="4" t="s">
        <v>229</v>
      </c>
      <c r="F23" s="34">
        <f>SUMIF(Commissioner!$D$17:$D$168,SHA!$D23,Commissioner!H$17:H$168)</f>
        <v>14759</v>
      </c>
      <c r="G23" s="34">
        <f>SUMIF(Commissioner!$D$17:$D$168,SHA!$D23,Commissioner!I$17:I$168)</f>
        <v>68276</v>
      </c>
      <c r="H23" s="34">
        <f>SUMIF(Commissioner!$D$17:$D$168,SHA!$D23,Commissioner!J$17:J$168)</f>
        <v>83035</v>
      </c>
      <c r="I23" s="34">
        <f>SUMIF(Commissioner!$D$17:$D$168,SHA!$D23,Commissioner!K$17:K$168)</f>
        <v>1979</v>
      </c>
      <c r="J23" s="34">
        <f>SUMIF(Commissioner!$D$17:$D$168,SHA!$D23,Commissioner!L$17:L$168)</f>
        <v>17886</v>
      </c>
      <c r="K23" s="34">
        <f>SUMIF(Commissioner!$D$17:$D$168,SHA!$D23,Commissioner!M$17:M$168)</f>
        <v>19865</v>
      </c>
      <c r="L23" s="34">
        <f>SUMIF(Commissioner!$D$17:$D$168,SHA!$D23,Commissioner!N$17:N$168)</f>
        <v>2581</v>
      </c>
      <c r="M23" s="34">
        <f>SUMIF(Commissioner!$D$17:$D$168,SHA!$D23,Commissioner!O$17:O$168)</f>
        <v>64806</v>
      </c>
      <c r="N23" s="34">
        <f>SUMIF(Commissioner!$D$17:$D$168,SHA!$D23,Commissioner!P$17:P$168)</f>
        <v>177798</v>
      </c>
      <c r="O23" s="34">
        <f>SUMIF(Commissioner!$D$17:$D$168,SHA!$D23,Commissioner!Q$17:Q$168)</f>
        <v>146229</v>
      </c>
      <c r="P23" s="34">
        <f>SUMIF(Commissioner!$D$17:$D$168,SHA!$D23,Commissioner!R$17:R$168)</f>
        <v>159250</v>
      </c>
      <c r="Q23" s="34">
        <f>SUMIF(Commissioner!$D$17:$D$168,SHA!$D23,Commissioner!S$17:S$168)</f>
        <v>133508</v>
      </c>
      <c r="R23" s="34">
        <f>SUMIF(Commissioner!$D$17:$D$168,SHA!$D23,Commissioner!T$17:T$168)</f>
        <v>99103</v>
      </c>
      <c r="S23" s="34">
        <f>SUMIF(Commissioner!$D$17:$D$168,SHA!$D23,Commissioner!U$17:U$168)</f>
        <v>243099</v>
      </c>
    </row>
    <row r="24" spans="2:19" ht="12.75">
      <c r="B24" s="4" t="s">
        <v>37</v>
      </c>
      <c r="C24" s="4" t="s">
        <v>364</v>
      </c>
      <c r="D24" s="4" t="s">
        <v>292</v>
      </c>
      <c r="E24" s="4" t="s">
        <v>293</v>
      </c>
      <c r="F24" s="34">
        <f>SUMIF(Commissioner!$D$17:$D$168,SHA!$D24,Commissioner!H$17:H$168)</f>
        <v>11354</v>
      </c>
      <c r="G24" s="34">
        <f>SUMIF(Commissioner!$D$17:$D$168,SHA!$D24,Commissioner!I$17:I$168)</f>
        <v>40075</v>
      </c>
      <c r="H24" s="34">
        <f>SUMIF(Commissioner!$D$17:$D$168,SHA!$D24,Commissioner!J$17:J$168)</f>
        <v>51429</v>
      </c>
      <c r="I24" s="34">
        <f>SUMIF(Commissioner!$D$17:$D$168,SHA!$D24,Commissioner!K$17:K$168)</f>
        <v>2227</v>
      </c>
      <c r="J24" s="34">
        <f>SUMIF(Commissioner!$D$17:$D$168,SHA!$D24,Commissioner!L$17:L$168)</f>
        <v>11666</v>
      </c>
      <c r="K24" s="34">
        <f>SUMIF(Commissioner!$D$17:$D$168,SHA!$D24,Commissioner!M$17:M$168)</f>
        <v>13893</v>
      </c>
      <c r="L24" s="34">
        <f>SUMIF(Commissioner!$D$17:$D$168,SHA!$D24,Commissioner!N$17:N$168)</f>
        <v>1177</v>
      </c>
      <c r="M24" s="34">
        <f>SUMIF(Commissioner!$D$17:$D$168,SHA!$D24,Commissioner!O$17:O$168)</f>
        <v>35713</v>
      </c>
      <c r="N24" s="34">
        <f>SUMIF(Commissioner!$D$17:$D$168,SHA!$D24,Commissioner!P$17:P$168)</f>
        <v>79670</v>
      </c>
      <c r="O24" s="34">
        <f>SUMIF(Commissioner!$D$17:$D$168,SHA!$D24,Commissioner!Q$17:Q$168)</f>
        <v>69255</v>
      </c>
      <c r="P24" s="34">
        <f>SUMIF(Commissioner!$D$17:$D$168,SHA!$D24,Commissioner!R$17:R$168)</f>
        <v>76237</v>
      </c>
      <c r="Q24" s="34">
        <f>SUMIF(Commissioner!$D$17:$D$168,SHA!$D24,Commissioner!S$17:S$168)</f>
        <v>66266</v>
      </c>
      <c r="R24" s="34">
        <f>SUMIF(Commissioner!$D$17:$D$168,SHA!$D24,Commissioner!T$17:T$168)</f>
        <v>48108</v>
      </c>
      <c r="S24" s="34">
        <f>SUMIF(Commissioner!$D$17:$D$168,SHA!$D24,Commissioner!U$17:U$168)</f>
        <v>114244</v>
      </c>
    </row>
    <row r="25" spans="2:19" ht="12.75">
      <c r="B25" s="4" t="s">
        <v>37</v>
      </c>
      <c r="C25" s="4" t="s">
        <v>364</v>
      </c>
      <c r="D25" s="4" t="s">
        <v>310</v>
      </c>
      <c r="E25" s="4" t="s">
        <v>311</v>
      </c>
      <c r="F25" s="34">
        <f>SUMIF(Commissioner!$D$17:$D$168,SHA!$D25,Commissioner!H$17:H$168)</f>
        <v>8186</v>
      </c>
      <c r="G25" s="34">
        <f>SUMIF(Commissioner!$D$17:$D$168,SHA!$D25,Commissioner!I$17:I$168)</f>
        <v>33770</v>
      </c>
      <c r="H25" s="34">
        <f>SUMIF(Commissioner!$D$17:$D$168,SHA!$D25,Commissioner!J$17:J$168)</f>
        <v>41956</v>
      </c>
      <c r="I25" s="34">
        <f>SUMIF(Commissioner!$D$17:$D$168,SHA!$D25,Commissioner!K$17:K$168)</f>
        <v>987</v>
      </c>
      <c r="J25" s="34">
        <f>SUMIF(Commissioner!$D$17:$D$168,SHA!$D25,Commissioner!L$17:L$168)</f>
        <v>8807</v>
      </c>
      <c r="K25" s="34">
        <f>SUMIF(Commissioner!$D$17:$D$168,SHA!$D25,Commissioner!M$17:M$168)</f>
        <v>9794</v>
      </c>
      <c r="L25" s="34">
        <f>SUMIF(Commissioner!$D$17:$D$168,SHA!$D25,Commissioner!N$17:N$168)</f>
        <v>3700</v>
      </c>
      <c r="M25" s="34">
        <f>SUMIF(Commissioner!$D$17:$D$168,SHA!$D25,Commissioner!O$17:O$168)</f>
        <v>31309</v>
      </c>
      <c r="N25" s="34">
        <f>SUMIF(Commissioner!$D$17:$D$168,SHA!$D25,Commissioner!P$17:P$168)</f>
        <v>71758</v>
      </c>
      <c r="O25" s="34">
        <f>SUMIF(Commissioner!$D$17:$D$168,SHA!$D25,Commissioner!Q$17:Q$168)</f>
        <v>59313</v>
      </c>
      <c r="P25" s="34">
        <f>SUMIF(Commissioner!$D$17:$D$168,SHA!$D25,Commissioner!R$17:R$168)</f>
        <v>69644</v>
      </c>
      <c r="Q25" s="34">
        <f>SUMIF(Commissioner!$D$17:$D$168,SHA!$D25,Commissioner!S$17:S$168)</f>
        <v>56552</v>
      </c>
      <c r="R25" s="34">
        <f>SUMIF(Commissioner!$D$17:$D$168,SHA!$D25,Commissioner!T$17:T$168)</f>
        <v>40033</v>
      </c>
      <c r="S25" s="34">
        <f>SUMIF(Commissioner!$D$17:$D$168,SHA!$D25,Commissioner!U$17:U$168)</f>
        <v>96187</v>
      </c>
    </row>
    <row r="26" spans="2:19" ht="12.75">
      <c r="B26" s="4" t="s">
        <v>37</v>
      </c>
      <c r="C26" s="4" t="s">
        <v>364</v>
      </c>
      <c r="D26" s="4" t="s">
        <v>330</v>
      </c>
      <c r="E26" s="4" t="s">
        <v>331</v>
      </c>
      <c r="F26" s="34">
        <f>SUMIF(Commissioner!$D$17:$D$168,SHA!$D26,Commissioner!H$17:H$168)</f>
        <v>12722</v>
      </c>
      <c r="G26" s="34">
        <f>SUMIF(Commissioner!$D$17:$D$168,SHA!$D26,Commissioner!I$17:I$168)</f>
        <v>56422</v>
      </c>
      <c r="H26" s="34">
        <f>SUMIF(Commissioner!$D$17:$D$168,SHA!$D26,Commissioner!J$17:J$168)</f>
        <v>69144</v>
      </c>
      <c r="I26" s="34">
        <f>SUMIF(Commissioner!$D$17:$D$168,SHA!$D26,Commissioner!K$17:K$168)</f>
        <v>1867</v>
      </c>
      <c r="J26" s="34">
        <f>SUMIF(Commissioner!$D$17:$D$168,SHA!$D26,Commissioner!L$17:L$168)</f>
        <v>19690</v>
      </c>
      <c r="K26" s="34">
        <f>SUMIF(Commissioner!$D$17:$D$168,SHA!$D26,Commissioner!M$17:M$168)</f>
        <v>21557</v>
      </c>
      <c r="L26" s="34">
        <f>SUMIF(Commissioner!$D$17:$D$168,SHA!$D26,Commissioner!N$17:N$168)</f>
        <v>692</v>
      </c>
      <c r="M26" s="34">
        <f>SUMIF(Commissioner!$D$17:$D$168,SHA!$D26,Commissioner!O$17:O$168)</f>
        <v>45840</v>
      </c>
      <c r="N26" s="34">
        <f>SUMIF(Commissioner!$D$17:$D$168,SHA!$D26,Commissioner!P$17:P$168)</f>
        <v>92784</v>
      </c>
      <c r="O26" s="34">
        <f>SUMIF(Commissioner!$D$17:$D$168,SHA!$D26,Commissioner!Q$17:Q$168)</f>
        <v>82430</v>
      </c>
      <c r="P26" s="34">
        <f>SUMIF(Commissioner!$D$17:$D$168,SHA!$D26,Commissioner!R$17:R$168)</f>
        <v>91185</v>
      </c>
      <c r="Q26" s="34">
        <f>SUMIF(Commissioner!$D$17:$D$168,SHA!$D26,Commissioner!S$17:S$168)</f>
        <v>81061</v>
      </c>
      <c r="R26" s="34">
        <f>SUMIF(Commissioner!$D$17:$D$168,SHA!$D26,Commissioner!T$17:T$168)</f>
        <v>49587</v>
      </c>
      <c r="S26" s="34">
        <f>SUMIF(Commissioner!$D$17:$D$168,SHA!$D26,Commissioner!U$17:U$168)</f>
        <v>137712</v>
      </c>
    </row>
    <row r="27" spans="2:19" ht="12.75">
      <c r="B27" s="7" t="s">
        <v>37</v>
      </c>
      <c r="C27" s="7" t="s">
        <v>364</v>
      </c>
      <c r="D27" s="7" t="s">
        <v>360</v>
      </c>
      <c r="E27" s="7" t="s">
        <v>361</v>
      </c>
      <c r="F27" s="35">
        <f>VLOOKUP($D27,Commissioner!$F$17:$U$168,3,0)</f>
        <v>3014</v>
      </c>
      <c r="G27" s="35">
        <f>VLOOKUP($D27,Commissioner!$F$17:$U$168,4,0)</f>
        <v>4882</v>
      </c>
      <c r="H27" s="35">
        <f>VLOOKUP($D27,Commissioner!$F$17:$U$168,5,0)</f>
        <v>7896</v>
      </c>
      <c r="I27" s="35">
        <f>VLOOKUP($D27,Commissioner!$F$17:$U$168,6,0)</f>
        <v>786</v>
      </c>
      <c r="J27" s="35">
        <f>VLOOKUP($D27,Commissioner!$F$17:$U$168,7,0)</f>
        <v>2853</v>
      </c>
      <c r="K27" s="35">
        <f>VLOOKUP($D27,Commissioner!$F$17:$U$168,8,0)</f>
        <v>3639</v>
      </c>
      <c r="L27" s="35">
        <f>VLOOKUP($D27,Commissioner!$F$17:$U$168,9,0)</f>
        <v>27</v>
      </c>
      <c r="M27" s="35">
        <f>VLOOKUP($D27,Commissioner!$F$17:$U$168,10,0)</f>
        <v>2793</v>
      </c>
      <c r="N27" s="35">
        <f>VLOOKUP($D27,Commissioner!$F$17:$U$168,11,0)</f>
        <v>1757</v>
      </c>
      <c r="O27" s="35">
        <f>VLOOKUP($D27,Commissioner!$F$17:$U$168,12,0)</f>
        <v>3796</v>
      </c>
      <c r="P27" s="35">
        <f>VLOOKUP($D27,Commissioner!$F$17:$U$168,13,0)</f>
        <v>1755</v>
      </c>
      <c r="Q27" s="35">
        <f>VLOOKUP($D27,Commissioner!$F$17:$U$168,14,0)</f>
        <v>3788</v>
      </c>
      <c r="R27" s="35">
        <f>VLOOKUP($D27,Commissioner!$F$17:$U$168,15,0)</f>
        <v>3532</v>
      </c>
      <c r="S27" s="35">
        <f>VLOOKUP($D27,Commissioner!$F$17:$U$168,16,0)</f>
        <v>9765</v>
      </c>
    </row>
  </sheetData>
  <sheetProtection/>
  <mergeCells count="1">
    <mergeCell ref="C3:E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Doherty, Kevin</cp:lastModifiedBy>
  <cp:lastPrinted>2011-01-13T12:37:04Z</cp:lastPrinted>
  <dcterms:created xsi:type="dcterms:W3CDTF">2003-08-01T14:12:13Z</dcterms:created>
  <dcterms:modified xsi:type="dcterms:W3CDTF">2013-07-04T11:19:32Z</dcterms:modified>
  <cp:category/>
  <cp:version/>
  <cp:contentType/>
  <cp:contentStatus/>
</cp:coreProperties>
</file>