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 calcMode="manual" calcCompleted="0"/>
</workbook>
</file>

<file path=xl/calcChain.xml><?xml version="1.0" encoding="utf-8"?>
<calcChain xmlns="http://schemas.openxmlformats.org/spreadsheetml/2006/main">
  <c r="BI43" i="1" l="1"/>
  <c r="BH43" i="1"/>
  <c r="BG43" i="1"/>
  <c r="BF43" i="1"/>
  <c r="BB43" i="1"/>
  <c r="BA43" i="1"/>
  <c r="AZ43" i="1"/>
  <c r="AY43" i="1"/>
  <c r="BI44" i="1"/>
  <c r="BH44" i="1"/>
  <c r="BG44" i="1"/>
  <c r="BF44" i="1"/>
  <c r="BB44" i="1"/>
  <c r="BA44" i="1"/>
  <c r="AZ44" i="1"/>
  <c r="AY44" i="1"/>
  <c r="AG44" i="1"/>
  <c r="AF44" i="1"/>
  <c r="AE44" i="1"/>
  <c r="AD44" i="1"/>
  <c r="Z44" i="1"/>
  <c r="Y44" i="1"/>
  <c r="X44" i="1"/>
  <c r="W44" i="1"/>
  <c r="S44" i="1"/>
  <c r="R44" i="1"/>
  <c r="Q44" i="1"/>
  <c r="P44" i="1"/>
  <c r="L44" i="1"/>
  <c r="K44" i="1"/>
  <c r="J44" i="1"/>
  <c r="I44" i="1"/>
  <c r="AU44" i="1"/>
  <c r="AT44" i="1"/>
  <c r="AS44" i="1"/>
  <c r="AR44" i="1"/>
  <c r="AM44" i="1" l="1"/>
  <c r="AL44" i="1"/>
  <c r="AN44" i="1" s="1"/>
  <c r="AK44" i="1"/>
  <c r="D44" i="1"/>
  <c r="C44" i="1"/>
  <c r="B44" i="1"/>
  <c r="E44" i="1"/>
  <c r="AT43" i="1"/>
  <c r="AS43" i="1"/>
  <c r="AU43" i="1" s="1"/>
  <c r="AR43" i="1"/>
  <c r="AM43" i="1"/>
  <c r="AL43" i="1"/>
  <c r="AN43" i="1" s="1"/>
  <c r="AK43" i="1"/>
  <c r="AF43" i="1"/>
  <c r="AE43" i="1"/>
  <c r="AG43" i="1" s="1"/>
  <c r="AD43" i="1"/>
  <c r="Y43" i="1"/>
  <c r="X43" i="1"/>
  <c r="Z43" i="1" s="1"/>
  <c r="W43" i="1"/>
  <c r="R43" i="1"/>
  <c r="Q43" i="1"/>
  <c r="S43" i="1" s="1"/>
  <c r="P43" i="1"/>
  <c r="K43" i="1"/>
  <c r="J43" i="1"/>
  <c r="L43" i="1" s="1"/>
  <c r="I43" i="1"/>
  <c r="D43" i="1"/>
  <c r="C43" i="1"/>
  <c r="B43" i="1"/>
  <c r="E43" i="1"/>
  <c r="D34" i="1" l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A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B30" i="1"/>
  <c r="BA30" i="1"/>
  <c r="AU30" i="1"/>
  <c r="AT30" i="1"/>
  <c r="AM30" i="1"/>
  <c r="AN30" i="1"/>
  <c r="AG30" i="1"/>
  <c r="AF30" i="1"/>
  <c r="K30" i="1"/>
  <c r="L30" i="1"/>
  <c r="E30" i="1"/>
  <c r="D30" i="1"/>
  <c r="Z30" i="1" l="1"/>
  <c r="Y30" i="1"/>
  <c r="R30" i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K42" i="1" s="1"/>
  <c r="L29" i="1"/>
  <c r="D29" i="1"/>
  <c r="D42" i="1" s="1"/>
  <c r="E29" i="1"/>
  <c r="C42" i="1"/>
  <c r="E42" i="1" s="1"/>
  <c r="B42" i="1"/>
  <c r="J42" i="1"/>
  <c r="L42" i="1" s="1"/>
  <c r="I42" i="1"/>
  <c r="Q42" i="1"/>
  <c r="P42" i="1"/>
  <c r="Y42" i="1"/>
  <c r="X42" i="1"/>
  <c r="Z42" i="1" s="1"/>
  <c r="W42" i="1"/>
  <c r="AF42" i="1"/>
  <c r="AE42" i="1"/>
  <c r="AD42" i="1"/>
  <c r="AG42" i="1" s="1"/>
  <c r="AM42" i="1"/>
  <c r="AL42" i="1"/>
  <c r="AN42" i="1" s="1"/>
  <c r="AK42" i="1"/>
  <c r="BA42" i="1"/>
  <c r="AZ42" i="1"/>
  <c r="AY42" i="1"/>
  <c r="BB42" i="1" s="1"/>
  <c r="AS42" i="1"/>
  <c r="AU42" i="1" s="1"/>
  <c r="AR42" i="1"/>
  <c r="BH42" i="1"/>
  <c r="BG42" i="1"/>
  <c r="BF42" i="1"/>
  <c r="S42" i="1" l="1"/>
  <c r="BI42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42" i="1" s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2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I27" i="1" l="1"/>
  <c r="BB27" i="1"/>
  <c r="AU27" i="1"/>
  <c r="AN27" i="1"/>
  <c r="AG27" i="1"/>
  <c r="Z27" i="1"/>
  <c r="S27" i="1"/>
  <c r="L27" i="1"/>
  <c r="BH41" i="1" l="1"/>
  <c r="BG41" i="1"/>
  <c r="BF41" i="1"/>
  <c r="BA41" i="1"/>
  <c r="AZ41" i="1"/>
  <c r="AY41" i="1"/>
  <c r="AT41" i="1"/>
  <c r="AS41" i="1"/>
  <c r="AR41" i="1"/>
  <c r="AM41" i="1"/>
  <c r="AL41" i="1"/>
  <c r="AK41" i="1"/>
  <c r="AF41" i="1"/>
  <c r="AE41" i="1"/>
  <c r="AD41" i="1"/>
  <c r="Y41" i="1"/>
  <c r="X41" i="1"/>
  <c r="W41" i="1"/>
  <c r="R41" i="1"/>
  <c r="Q41" i="1"/>
  <c r="P41" i="1"/>
  <c r="K41" i="1"/>
  <c r="J41" i="1"/>
  <c r="I41" i="1"/>
  <c r="D41" i="1"/>
  <c r="C41" i="1"/>
  <c r="B41" i="1"/>
  <c r="BH40" i="1"/>
  <c r="BG40" i="1"/>
  <c r="BF40" i="1"/>
  <c r="BA40" i="1"/>
  <c r="AZ40" i="1"/>
  <c r="AY40" i="1"/>
  <c r="AT40" i="1"/>
  <c r="AS40" i="1"/>
  <c r="AR40" i="1"/>
  <c r="AM40" i="1"/>
  <c r="AL40" i="1"/>
  <c r="AK40" i="1"/>
  <c r="AF40" i="1"/>
  <c r="AE40" i="1"/>
  <c r="AD40" i="1"/>
  <c r="Y40" i="1"/>
  <c r="X40" i="1"/>
  <c r="W40" i="1"/>
  <c r="R40" i="1"/>
  <c r="Q40" i="1"/>
  <c r="P40" i="1"/>
  <c r="K40" i="1"/>
  <c r="J40" i="1"/>
  <c r="I40" i="1"/>
  <c r="D40" i="1"/>
  <c r="C40" i="1"/>
  <c r="B40" i="1"/>
  <c r="BH39" i="1"/>
  <c r="BG39" i="1"/>
  <c r="BF39" i="1"/>
  <c r="BA39" i="1"/>
  <c r="AZ39" i="1"/>
  <c r="AY39" i="1"/>
  <c r="AT39" i="1"/>
  <c r="AS39" i="1"/>
  <c r="AR39" i="1"/>
  <c r="AM39" i="1"/>
  <c r="AL39" i="1"/>
  <c r="AK39" i="1"/>
  <c r="AF39" i="1"/>
  <c r="AE39" i="1"/>
  <c r="AD39" i="1"/>
  <c r="Y39" i="1"/>
  <c r="X39" i="1"/>
  <c r="W39" i="1"/>
  <c r="R39" i="1"/>
  <c r="Q39" i="1"/>
  <c r="P39" i="1"/>
  <c r="K39" i="1"/>
  <c r="J39" i="1"/>
  <c r="I39" i="1"/>
  <c r="D39" i="1"/>
  <c r="C39" i="1"/>
  <c r="B39" i="1"/>
  <c r="BH38" i="1"/>
  <c r="BG38" i="1"/>
  <c r="BF38" i="1"/>
  <c r="BA38" i="1"/>
  <c r="AZ38" i="1"/>
  <c r="AY38" i="1"/>
  <c r="AT38" i="1"/>
  <c r="AS38" i="1"/>
  <c r="AR38" i="1"/>
  <c r="AM38" i="1"/>
  <c r="AL38" i="1"/>
  <c r="AK38" i="1"/>
  <c r="Y38" i="1"/>
  <c r="X38" i="1"/>
  <c r="W38" i="1"/>
  <c r="R38" i="1"/>
  <c r="Q38" i="1"/>
  <c r="P38" i="1"/>
  <c r="K38" i="1"/>
  <c r="J38" i="1"/>
  <c r="I38" i="1"/>
  <c r="D38" i="1"/>
  <c r="C38" i="1"/>
  <c r="B38" i="1"/>
  <c r="BH37" i="1"/>
  <c r="BG37" i="1"/>
  <c r="BF37" i="1"/>
  <c r="BA37" i="1"/>
  <c r="AZ37" i="1"/>
  <c r="AY37" i="1"/>
  <c r="AT37" i="1"/>
  <c r="AS37" i="1"/>
  <c r="AR37" i="1"/>
  <c r="AM37" i="1"/>
  <c r="AL37" i="1"/>
  <c r="AK37" i="1"/>
  <c r="Y37" i="1"/>
  <c r="X37" i="1"/>
  <c r="W37" i="1"/>
  <c r="R37" i="1"/>
  <c r="Q37" i="1"/>
  <c r="P37" i="1"/>
  <c r="D37" i="1"/>
  <c r="C37" i="1"/>
  <c r="B37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37" i="1" l="1"/>
  <c r="AU38" i="1"/>
  <c r="BB39" i="1"/>
  <c r="BB37" i="1"/>
  <c r="S38" i="1"/>
  <c r="AU37" i="1"/>
  <c r="L39" i="1"/>
  <c r="AN37" i="1"/>
  <c r="Z37" i="1"/>
  <c r="BI37" i="1"/>
  <c r="AG39" i="1"/>
  <c r="E41" i="1"/>
  <c r="AG41" i="1"/>
  <c r="BI41" i="1"/>
  <c r="S37" i="1"/>
  <c r="BB38" i="1"/>
  <c r="S39" i="1"/>
  <c r="S40" i="1"/>
  <c r="AU40" i="1"/>
  <c r="L41" i="1"/>
  <c r="AN41" i="1"/>
  <c r="E38" i="1"/>
  <c r="L38" i="1"/>
  <c r="AN38" i="1"/>
  <c r="E39" i="1"/>
  <c r="AN39" i="1"/>
  <c r="E40" i="1"/>
  <c r="AG40" i="1"/>
  <c r="Z41" i="1"/>
  <c r="BB41" i="1"/>
  <c r="Z38" i="1"/>
  <c r="BI38" i="1"/>
  <c r="Z39" i="1"/>
  <c r="BI39" i="1"/>
  <c r="Z40" i="1"/>
  <c r="BB40" i="1"/>
  <c r="S41" i="1"/>
  <c r="AU41" i="1"/>
  <c r="BI40" i="1"/>
  <c r="AU39" i="1"/>
  <c r="L40" i="1"/>
  <c r="AN40" i="1"/>
</calcChain>
</file>

<file path=xl/sharedStrings.xml><?xml version="1.0" encoding="utf-8"?>
<sst xmlns="http://schemas.openxmlformats.org/spreadsheetml/2006/main" count="470" uniqueCount="72">
  <si>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</si>
  <si>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</si>
  <si>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</si>
  <si>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</si>
  <si>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</si>
  <si>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</si>
  <si>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</si>
  <si>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</si>
  <si>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</si>
  <si>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</si>
  <si>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</si>
  <si>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</si>
  <si>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</si>
  <si>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</si>
  <si>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</si>
  <si>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</si>
  <si>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</si>
  <si>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</si>
  <si>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</si>
  <si>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</si>
  <si>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</si>
  <si>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</si>
  <si>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</si>
  <si>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</si>
  <si>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</si>
  <si>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</si>
  <si>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</si>
  <si>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</si>
  <si>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</si>
  <si>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</si>
  <si>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</si>
  <si>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</si>
  <si>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</si>
  <si>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</si>
  <si>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</si>
  <si>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</si>
  <si>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</si>
  <si>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</si>
  <si>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</si>
  <si>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</si>
  <si>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</si>
  <si>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</si>
  <si>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</si>
  <si>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</si>
  <si>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</si>
  <si>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</si>
  <si>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</si>
  <si>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</si>
  <si>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</si>
  <si>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</si>
  <si>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</si>
  <si>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</si>
  <si>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</si>
  <si>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</si>
  <si>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</si>
  <si>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</si>
  <si>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</si>
  <si>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</si>
  <si>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</si>
  <si>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</si>
  <si>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</si>
  <si>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</si>
  <si>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</si>
  <si>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</si>
  <si>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</si>
  <si>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</si>
  <si>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</si>
  <si>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</si>
  <si>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</si>
  <si>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Q4 2008-09 to Q1 2016-17</t>
  </si>
  <si>
    <t>2015/16</t>
  </si>
  <si>
    <t>2016/17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</si>
</sst>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5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70" fontId="0" fillId="0" borderId="4" xfId="0" applyNumberFormat="1" applyBorder="1" applyAlignment="1">
      <alignment horizontal="right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11" xfId="1" applyNumberFormat="1" applyFont="1" applyFill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4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165" fontId="0" fillId="0" borderId="7" xfId="1" applyNumberFormat="1" applyFont="1" applyBorder="1" applyAlignment="1"/>
    <xf numFmtId="167" fontId="0" fillId="0" borderId="3" xfId="1" applyNumberFormat="1" applyFont="1" applyBorder="1" applyAlignment="1"/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0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32448"/>
        <c:axId val="17903436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0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0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2560"/>
        <c:axId val="179040640"/>
      </c:lineChart>
      <c:catAx>
        <c:axId val="1790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9034368"/>
        <c:crosses val="autoZero"/>
        <c:auto val="1"/>
        <c:lblAlgn val="ctr"/>
        <c:lblOffset val="100"/>
        <c:noMultiLvlLbl val="0"/>
      </c:catAx>
      <c:valAx>
        <c:axId val="17903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79032448"/>
        <c:crosses val="autoZero"/>
        <c:crossBetween val="between"/>
      </c:valAx>
      <c:valAx>
        <c:axId val="1790406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9042560"/>
        <c:crosses val="max"/>
        <c:crossBetween val="between"/>
      </c:valAx>
      <c:catAx>
        <c:axId val="17904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90406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Data'!$N$5:$N$8,'AMD 23 2011 Data'!$I$9:$I$34)</c:f>
              <c:numCache>
                <c:formatCode>_-* #,##0_-;\-* #,##0_-;_-* "-"??_-;_-@_-</c:formatCode>
                <c:ptCount val="30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26336"/>
        <c:axId val="17891404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Data'!$L$9:$L$34)</c:f>
              <c:numCache>
                <c:formatCode>0%</c:formatCode>
                <c:ptCount val="30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0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26336"/>
        <c:axId val="178915968"/>
      </c:lineChart>
      <c:catAx>
        <c:axId val="1737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78914048"/>
        <c:crosses val="autoZero"/>
        <c:auto val="1"/>
        <c:lblAlgn val="ctr"/>
        <c:lblOffset val="100"/>
        <c:noMultiLvlLbl val="0"/>
      </c:catAx>
      <c:valAx>
        <c:axId val="17891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73726336"/>
        <c:crosses val="autoZero"/>
        <c:crossBetween val="between"/>
      </c:valAx>
      <c:valAx>
        <c:axId val="178915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8926336"/>
        <c:crosses val="max"/>
        <c:crossBetween val="between"/>
      </c:valAx>
      <c:catAx>
        <c:axId val="17892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8915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0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8320"/>
        <c:axId val="9585459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0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0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70976"/>
        <c:axId val="95856512"/>
      </c:lineChart>
      <c:catAx>
        <c:axId val="958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854592"/>
        <c:crosses val="autoZero"/>
        <c:auto val="1"/>
        <c:lblAlgn val="ctr"/>
        <c:lblOffset val="100"/>
        <c:noMultiLvlLbl val="0"/>
      </c:catAx>
      <c:valAx>
        <c:axId val="958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95848320"/>
        <c:crosses val="autoZero"/>
        <c:crossBetween val="between"/>
      </c:valAx>
      <c:valAx>
        <c:axId val="95856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5870976"/>
        <c:crosses val="max"/>
        <c:crossBetween val="between"/>
      </c:valAx>
      <c:catAx>
        <c:axId val="9587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5856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0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8912"/>
        <c:axId val="954808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0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0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61408"/>
        <c:axId val="178959488"/>
      </c:lineChart>
      <c:catAx>
        <c:axId val="954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480832"/>
        <c:crosses val="autoZero"/>
        <c:auto val="1"/>
        <c:lblAlgn val="ctr"/>
        <c:lblOffset val="100"/>
        <c:noMultiLvlLbl val="0"/>
      </c:catAx>
      <c:valAx>
        <c:axId val="9548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95478912"/>
        <c:crosses val="autoZero"/>
        <c:crossBetween val="between"/>
      </c:valAx>
      <c:valAx>
        <c:axId val="178959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8961408"/>
        <c:crosses val="max"/>
        <c:crossBetween val="between"/>
      </c:valAx>
      <c:catAx>
        <c:axId val="17896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89594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Data'!$AI$5:$AI$12,'AMD 23 2011 Data'!$AD$13:$AD$34)</c:f>
              <c:numCache>
                <c:formatCode>_-* #,##0_-;\-* #,##0_-;_-* "-"??_-;_-@_-</c:formatCode>
                <c:ptCount val="30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86016"/>
        <c:axId val="9568819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Data'!$AG$13:$AG$34)</c:f>
              <c:numCache>
                <c:formatCode>0%</c:formatCode>
                <c:ptCount val="30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0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2288"/>
        <c:axId val="95690112"/>
      </c:lineChart>
      <c:catAx>
        <c:axId val="956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688192"/>
        <c:crosses val="autoZero"/>
        <c:auto val="1"/>
        <c:lblAlgn val="ctr"/>
        <c:lblOffset val="100"/>
        <c:noMultiLvlLbl val="0"/>
      </c:catAx>
      <c:valAx>
        <c:axId val="9568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95686016"/>
        <c:crosses val="autoZero"/>
        <c:crossBetween val="between"/>
      </c:valAx>
      <c:valAx>
        <c:axId val="956901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95692288"/>
        <c:crosses val="max"/>
        <c:crossBetween val="between"/>
      </c:valAx>
      <c:catAx>
        <c:axId val="9569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56901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0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0288"/>
        <c:axId val="957422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0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0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81472"/>
        <c:axId val="95879552"/>
      </c:lineChart>
      <c:catAx>
        <c:axId val="957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742208"/>
        <c:crosses val="autoZero"/>
        <c:auto val="1"/>
        <c:lblAlgn val="ctr"/>
        <c:lblOffset val="100"/>
        <c:noMultiLvlLbl val="0"/>
      </c:catAx>
      <c:valAx>
        <c:axId val="9574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95740288"/>
        <c:crosses val="autoZero"/>
        <c:crossBetween val="between"/>
      </c:valAx>
      <c:valAx>
        <c:axId val="95879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5881472"/>
        <c:crosses val="max"/>
        <c:crossBetween val="between"/>
      </c:valAx>
      <c:catAx>
        <c:axId val="9588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958795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0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8912"/>
        <c:axId val="9596108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0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0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7472"/>
        <c:axId val="95963008"/>
      </c:lineChart>
      <c:catAx>
        <c:axId val="959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961088"/>
        <c:crosses val="autoZero"/>
        <c:auto val="1"/>
        <c:lblAlgn val="ctr"/>
        <c:lblOffset val="100"/>
        <c:noMultiLvlLbl val="0"/>
      </c:catAx>
      <c:valAx>
        <c:axId val="9596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95958912"/>
        <c:crosses val="autoZero"/>
        <c:crossBetween val="between"/>
      </c:valAx>
      <c:valAx>
        <c:axId val="95963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5977472"/>
        <c:crosses val="max"/>
        <c:crossBetween val="between"/>
      </c:valAx>
      <c:catAx>
        <c:axId val="9597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95963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0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1888"/>
        <c:axId val="9603225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0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0.91447626520204006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4544"/>
        <c:axId val="96034176"/>
      </c:lineChart>
      <c:catAx>
        <c:axId val="9602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6032256"/>
        <c:crosses val="autoZero"/>
        <c:auto val="1"/>
        <c:lblAlgn val="ctr"/>
        <c:lblOffset val="100"/>
        <c:noMultiLvlLbl val="0"/>
      </c:catAx>
      <c:valAx>
        <c:axId val="9603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96021888"/>
        <c:crosses val="autoZero"/>
        <c:crossBetween val="between"/>
      </c:valAx>
      <c:valAx>
        <c:axId val="96034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6044544"/>
        <c:crosses val="max"/>
        <c:crossBetween val="between"/>
      </c:valAx>
      <c:catAx>
        <c:axId val="9604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960341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0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2816"/>
        <c:axId val="9552473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0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8832"/>
        <c:axId val="95526912"/>
      </c:lineChart>
      <c:catAx>
        <c:axId val="95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95524736"/>
        <c:crosses val="autoZero"/>
        <c:auto val="1"/>
        <c:lblAlgn val="ctr"/>
        <c:lblOffset val="100"/>
        <c:noMultiLvlLbl val="0"/>
      </c:catAx>
      <c:valAx>
        <c:axId val="9552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95522816"/>
        <c:crosses val="autoZero"/>
        <c:crossBetween val="between"/>
      </c:valAx>
      <c:valAx>
        <c:axId val="95526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5528832"/>
        <c:crosses val="max"/>
        <c:crossBetween val="between"/>
      </c:valAx>
      <c:catAx>
        <c:axId val="9552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95526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/>
  </sheetViews>
  <sheetFormatPr defaultRowHeight="15" x14ac:dyDescent="0.25"/>
  <cols>
    <col min="1" max="1" width="1.7109375" style="77" customWidth="1"/>
    <col min="2" max="2" width="15" style="77" customWidth="1"/>
    <col min="3" max="3" width="14.85546875" style="77" customWidth="1"/>
    <col min="4" max="9" width="9.140625" style="77"/>
    <col min="10" max="10" width="1.7109375" style="77" customWidth="1"/>
    <col min="11" max="12" width="9.140625" style="77"/>
  </cols>
  <sheetData>
    <row r="8" spans="2:10" customFormat="1" ht="57" x14ac:dyDescent="0.85">
      <c r="B8" s="134" t="s">
        <v>42</v>
      </c>
      <c r="C8" s="134"/>
      <c r="D8" s="134"/>
      <c r="E8" s="134"/>
      <c r="F8" s="134"/>
      <c r="G8" s="134"/>
      <c r="H8" s="134"/>
      <c r="I8" s="134"/>
      <c r="J8" s="77"/>
    </row>
    <row r="10" spans="2:10" customFormat="1" ht="31.5" x14ac:dyDescent="0.5">
      <c r="B10" s="135" t="s">
        <v>50</v>
      </c>
      <c r="C10" s="135"/>
      <c r="D10" s="135"/>
      <c r="E10" s="135"/>
      <c r="F10" s="135"/>
      <c r="G10" s="135"/>
      <c r="H10" s="135"/>
      <c r="I10" s="135"/>
      <c r="J10" s="77"/>
    </row>
    <row r="11" spans="2:10" customFormat="1" ht="31.5" x14ac:dyDescent="0.5">
      <c r="B11" s="135" t="s">
        <v>69</v>
      </c>
      <c r="C11" s="135"/>
      <c r="D11" s="135"/>
      <c r="E11" s="135"/>
      <c r="F11" s="135"/>
      <c r="G11" s="135"/>
      <c r="H11" s="135"/>
      <c r="I11" s="135"/>
      <c r="J11" s="77"/>
    </row>
    <row r="12" spans="2:10" customFormat="1" ht="6.75" customHeight="1" x14ac:dyDescent="0.25">
      <c r="B12" s="136"/>
      <c r="C12" s="136"/>
      <c r="D12" s="136"/>
      <c r="E12" s="136"/>
      <c r="F12" s="136"/>
      <c r="G12" s="136"/>
      <c r="H12" s="136"/>
      <c r="I12" s="136"/>
      <c r="J12" s="77"/>
    </row>
    <row r="13" spans="2:10" customFormat="1" ht="5.25" customHeight="1" x14ac:dyDescent="0.25">
      <c r="B13" s="137"/>
      <c r="C13" s="137"/>
      <c r="D13" s="137"/>
      <c r="E13" s="137"/>
      <c r="F13" s="137"/>
      <c r="G13" s="137"/>
      <c r="H13" s="137"/>
      <c r="I13" s="137"/>
      <c r="J13" s="137"/>
    </row>
    <row r="14" spans="2:10" customFormat="1" hidden="1" x14ac:dyDescent="0.25">
      <c r="B14" s="133"/>
      <c r="C14" s="133"/>
      <c r="D14" s="133"/>
      <c r="E14" s="133"/>
      <c r="F14" s="133"/>
      <c r="G14" s="133"/>
      <c r="H14" s="133"/>
      <c r="I14" s="133"/>
      <c r="J14" s="133"/>
    </row>
    <row r="15" spans="2:10" customFormat="1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x14ac:dyDescent="0.25">
      <c r="B17" s="78" t="s">
        <v>44</v>
      </c>
      <c r="C17" s="79" t="s">
        <v>45</v>
      </c>
    </row>
    <row r="18" spans="2:3" customFormat="1" x14ac:dyDescent="0.25">
      <c r="B18" s="78" t="s">
        <v>46</v>
      </c>
      <c r="C18" s="79" t="s">
        <v>47</v>
      </c>
    </row>
    <row r="19" spans="2:3" customFormat="1" x14ac:dyDescent="0.25">
      <c r="B19" s="78" t="s">
        <v>48</v>
      </c>
      <c r="C19" s="79" t="s">
        <v>51</v>
      </c>
    </row>
    <row r="39" spans="2:10" customFormat="1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56"/>
  <sheetViews>
    <sheetView showGridLines="0" tabSelected="1" zoomScale="70" zoomScaleNormal="7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44" sqref="B44"/>
    </sheetView>
  </sheetViews>
  <sheetFormatPr defaultRowHeight="15" x14ac:dyDescent="0.25"/>
  <cols>
    <col min="1" max="1" width="14.8554687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4.8554687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4.8554687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4.8554687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4.8554687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4.8554687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4.8554687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4.8554687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4.8554687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48" t="s">
        <v>32</v>
      </c>
      <c r="C2" s="148"/>
      <c r="D2" s="148"/>
      <c r="E2" s="148"/>
      <c r="H2" s="27"/>
      <c r="I2" s="148" t="s">
        <v>33</v>
      </c>
      <c r="J2" s="148"/>
      <c r="K2" s="148"/>
      <c r="L2" s="148"/>
      <c r="O2" s="27"/>
      <c r="P2" s="148" t="s">
        <v>58</v>
      </c>
      <c r="Q2" s="148"/>
      <c r="R2" s="148"/>
      <c r="S2" s="148"/>
      <c r="W2" s="148" t="s">
        <v>67</v>
      </c>
      <c r="X2" s="148"/>
      <c r="Y2" s="148"/>
      <c r="Z2" s="148"/>
      <c r="AC2" s="27"/>
      <c r="AD2" s="148" t="s">
        <v>59</v>
      </c>
      <c r="AE2" s="148"/>
      <c r="AF2" s="148"/>
      <c r="AG2" s="148"/>
      <c r="AJ2" s="27"/>
      <c r="AK2" s="148" t="s">
        <v>60</v>
      </c>
      <c r="AL2" s="148"/>
      <c r="AM2" s="148"/>
      <c r="AN2" s="148"/>
      <c r="AQ2" s="27"/>
      <c r="AR2" s="148" t="s">
        <v>61</v>
      </c>
      <c r="AS2" s="148"/>
      <c r="AT2" s="148"/>
      <c r="AU2" s="148"/>
      <c r="AX2" s="27"/>
      <c r="AY2" s="148" t="s">
        <v>62</v>
      </c>
      <c r="AZ2" s="148"/>
      <c r="BA2" s="148"/>
      <c r="BB2" s="148"/>
      <c r="BE2" s="27"/>
      <c r="BF2" s="148" t="s">
        <v>63</v>
      </c>
      <c r="BG2" s="148"/>
      <c r="BH2" s="148"/>
      <c r="BI2" s="148"/>
    </row>
    <row r="3" spans="1:61" ht="15" customHeight="1" thickBot="1" x14ac:dyDescent="0.3">
      <c r="A3" s="22">
        <v>30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49" t="s">
        <v>31</v>
      </c>
      <c r="J5" s="150"/>
      <c r="K5" s="150"/>
      <c r="L5" s="151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58" t="s">
        <v>31</v>
      </c>
      <c r="AE5" s="159"/>
      <c r="AF5" s="159"/>
      <c r="AG5" s="160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10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22">
        <v>2362</v>
      </c>
      <c r="BA5" s="123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10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52"/>
      <c r="J6" s="153"/>
      <c r="K6" s="153"/>
      <c r="L6" s="154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61"/>
      <c r="AE6" s="162"/>
      <c r="AF6" s="162"/>
      <c r="AG6" s="163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11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4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11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52"/>
      <c r="J7" s="153"/>
      <c r="K7" s="153"/>
      <c r="L7" s="154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61"/>
      <c r="AE7" s="162"/>
      <c r="AF7" s="162"/>
      <c r="AG7" s="163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12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5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12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55"/>
      <c r="J8" s="156"/>
      <c r="K8" s="156"/>
      <c r="L8" s="157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61"/>
      <c r="AE8" s="162"/>
      <c r="AF8" s="162"/>
      <c r="AG8" s="163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3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6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3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61"/>
      <c r="AE9" s="162"/>
      <c r="AF9" s="162"/>
      <c r="AG9" s="163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4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7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4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61"/>
      <c r="AE10" s="162"/>
      <c r="AF10" s="162"/>
      <c r="AG10" s="163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5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8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5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61"/>
      <c r="AE11" s="162"/>
      <c r="AF11" s="162"/>
      <c r="AG11" s="163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6">
        <v>27588</v>
      </c>
      <c r="AS11" s="68">
        <v>24024</v>
      </c>
      <c r="AT11" s="113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6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3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64"/>
      <c r="AE12" s="165"/>
      <c r="AF12" s="165"/>
      <c r="AG12" s="166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3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6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3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4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7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4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7">
        <v>27575</v>
      </c>
      <c r="AS14" s="66">
        <v>23890</v>
      </c>
      <c r="AT14" s="115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8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5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3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6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3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3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6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3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8">
        <v>28236</v>
      </c>
      <c r="AS17" s="70">
        <v>24640</v>
      </c>
      <c r="AT17" s="114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7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4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5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8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5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3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6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3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3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6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3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4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7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4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5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8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5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3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6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3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3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6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3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4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7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4">
        <f t="shared" si="13"/>
        <v>381</v>
      </c>
      <c r="BI25" s="20">
        <f t="shared" si="6"/>
        <v>0.91997479521109016</v>
      </c>
    </row>
    <row r="26" spans="1:62" s="28" customFormat="1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9">
        <f t="shared" si="13"/>
        <v>456</v>
      </c>
      <c r="BI26" s="95">
        <f t="shared" si="6"/>
        <v>0.9049009384775808</v>
      </c>
    </row>
    <row r="27" spans="1:62" s="28" customFormat="1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9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9">
        <f t="shared" si="13"/>
        <v>528</v>
      </c>
      <c r="BI27" s="96">
        <f t="shared" si="6"/>
        <v>0.89729624586656298</v>
      </c>
    </row>
    <row r="28" spans="1:62" s="84" customFormat="1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9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9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20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20">
        <f t="shared" si="13"/>
        <v>551</v>
      </c>
      <c r="BI29" s="94">
        <f t="shared" si="6"/>
        <v>0.89362934362934365</v>
      </c>
    </row>
    <row r="30" spans="1:62" s="84" customFormat="1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.75" thickBot="1" x14ac:dyDescent="0.3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ht="15.75" thickBot="1" x14ac:dyDescent="0.3">
      <c r="A34" s="108" t="s">
        <v>68</v>
      </c>
      <c r="B34" s="107">
        <v>472333</v>
      </c>
      <c r="C34" s="107">
        <v>442415</v>
      </c>
      <c r="D34" s="107">
        <f>$B$34-$C$34</f>
        <v>29918</v>
      </c>
      <c r="E34" s="17">
        <f>$C$34/$B$34</f>
        <v>0.93665909432540173</v>
      </c>
      <c r="F34" s="34">
        <v>0.93</v>
      </c>
      <c r="G34" s="34"/>
      <c r="H34" s="108" t="s">
        <v>68</v>
      </c>
      <c r="I34" s="107">
        <v>55933</v>
      </c>
      <c r="J34" s="107">
        <v>51385</v>
      </c>
      <c r="K34" s="107">
        <f>$I$34-$J$34</f>
        <v>4548</v>
      </c>
      <c r="L34" s="17">
        <f>$J$34/$I$34</f>
        <v>0.91868843080113705</v>
      </c>
      <c r="M34" s="34">
        <v>0.93</v>
      </c>
      <c r="N34" s="34"/>
      <c r="O34" s="108" t="s">
        <v>68</v>
      </c>
      <c r="P34" s="107">
        <v>71403</v>
      </c>
      <c r="Q34" s="107">
        <v>69695</v>
      </c>
      <c r="R34" s="107">
        <f>$P$34-$Q$34</f>
        <v>1708</v>
      </c>
      <c r="S34" s="17">
        <f>$Q$34/$P$34</f>
        <v>0.97607943643824491</v>
      </c>
      <c r="T34" s="34">
        <v>0.96</v>
      </c>
      <c r="U34" s="83"/>
      <c r="V34" s="108" t="s">
        <v>68</v>
      </c>
      <c r="W34" s="107">
        <v>23082</v>
      </c>
      <c r="X34" s="107">
        <v>22944</v>
      </c>
      <c r="Y34" s="107">
        <f>$W$34-$X$34</f>
        <v>138</v>
      </c>
      <c r="Z34" s="17">
        <f>$X$34/$W$34</f>
        <v>0.99402131531063165</v>
      </c>
      <c r="AA34" s="21">
        <v>0.97</v>
      </c>
      <c r="AB34" s="83"/>
      <c r="AC34" s="108" t="s">
        <v>68</v>
      </c>
      <c r="AD34" s="107">
        <v>23217</v>
      </c>
      <c r="AE34" s="107">
        <v>22566</v>
      </c>
      <c r="AF34" s="107">
        <f>$AD$34-$AE$34</f>
        <v>651</v>
      </c>
      <c r="AG34" s="17">
        <f>$AE$34/$AD$34</f>
        <v>0.97196020157643104</v>
      </c>
      <c r="AH34" s="34">
        <v>0.94</v>
      </c>
      <c r="AI34" s="83"/>
      <c r="AJ34" s="108" t="s">
        <v>68</v>
      </c>
      <c r="AK34" s="107">
        <v>13483</v>
      </c>
      <c r="AL34" s="107">
        <v>12848</v>
      </c>
      <c r="AM34" s="107">
        <f>$AK$34-$AL$34</f>
        <v>635</v>
      </c>
      <c r="AN34" s="17">
        <f>$AL$34/$AK$34</f>
        <v>0.95290365645627828</v>
      </c>
      <c r="AO34" s="34">
        <v>0.94</v>
      </c>
      <c r="AP34" s="83"/>
      <c r="AQ34" s="108" t="s">
        <v>68</v>
      </c>
      <c r="AR34" s="109">
        <v>36141.5</v>
      </c>
      <c r="AS34" s="109">
        <v>29773.5</v>
      </c>
      <c r="AT34" s="107">
        <f>$AR$34-$AS$34</f>
        <v>6368</v>
      </c>
      <c r="AU34" s="17">
        <f>$AS$34/$AR$34</f>
        <v>0.82380366061176213</v>
      </c>
      <c r="AV34" s="21">
        <v>0.85</v>
      </c>
      <c r="AW34" s="83"/>
      <c r="AX34" s="108" t="s">
        <v>68</v>
      </c>
      <c r="AY34" s="107">
        <v>5098</v>
      </c>
      <c r="AZ34" s="107">
        <v>4662</v>
      </c>
      <c r="BA34" s="107">
        <f>$AY$34-$AZ$34</f>
        <v>436</v>
      </c>
      <c r="BB34" s="17">
        <f>$AZ$34/$AY$34</f>
        <v>0.91447626520204006</v>
      </c>
      <c r="BC34" s="21">
        <v>0.9</v>
      </c>
      <c r="BD34" s="83"/>
      <c r="BE34" s="108" t="s">
        <v>68</v>
      </c>
      <c r="BF34" s="107">
        <v>6127</v>
      </c>
      <c r="BG34" s="107">
        <v>5486</v>
      </c>
      <c r="BH34" s="107">
        <f>$BF$34-$BG$34</f>
        <v>641</v>
      </c>
      <c r="BI34" s="17">
        <f>$BG$34/$BF$34</f>
        <v>0.89538110004896365</v>
      </c>
    </row>
    <row r="35" spans="1:61" ht="15.75" thickBot="1" x14ac:dyDescent="0.3">
      <c r="H35" s="29"/>
      <c r="O35" s="29"/>
      <c r="V35" s="29"/>
      <c r="AA35" s="21">
        <v>0.97</v>
      </c>
      <c r="AC35" s="29"/>
      <c r="AJ35" s="29"/>
      <c r="AQ35" s="29"/>
      <c r="AX35" s="29"/>
      <c r="BE35" s="29"/>
    </row>
    <row r="36" spans="1:61" ht="15.75" thickBot="1" x14ac:dyDescent="0.3">
      <c r="A36" s="1" t="s">
        <v>25</v>
      </c>
      <c r="B36" s="15" t="s">
        <v>1</v>
      </c>
      <c r="C36" s="16" t="s">
        <v>40</v>
      </c>
      <c r="D36" s="16" t="s">
        <v>39</v>
      </c>
      <c r="E36" s="14" t="s">
        <v>2</v>
      </c>
      <c r="H36" s="29" t="s">
        <v>25</v>
      </c>
      <c r="I36" s="15" t="s">
        <v>1</v>
      </c>
      <c r="J36" s="16" t="s">
        <v>40</v>
      </c>
      <c r="K36" s="16" t="s">
        <v>39</v>
      </c>
      <c r="L36" s="14" t="s">
        <v>2</v>
      </c>
      <c r="O36" s="29" t="s">
        <v>25</v>
      </c>
      <c r="P36" s="15" t="s">
        <v>1</v>
      </c>
      <c r="Q36" s="16" t="s">
        <v>40</v>
      </c>
      <c r="R36" s="16" t="s">
        <v>39</v>
      </c>
      <c r="S36" s="14" t="s">
        <v>2</v>
      </c>
      <c r="V36" s="29" t="s">
        <v>25</v>
      </c>
      <c r="W36" s="15" t="s">
        <v>1</v>
      </c>
      <c r="X36" s="16" t="s">
        <v>40</v>
      </c>
      <c r="Y36" s="16" t="s">
        <v>39</v>
      </c>
      <c r="Z36" s="14" t="s">
        <v>2</v>
      </c>
      <c r="AC36" s="29" t="s">
        <v>25</v>
      </c>
      <c r="AD36" s="15" t="s">
        <v>1</v>
      </c>
      <c r="AE36" s="16" t="s">
        <v>40</v>
      </c>
      <c r="AF36" s="16" t="s">
        <v>39</v>
      </c>
      <c r="AG36" s="14" t="s">
        <v>2</v>
      </c>
      <c r="AJ36" s="29" t="s">
        <v>25</v>
      </c>
      <c r="AK36" s="15" t="s">
        <v>1</v>
      </c>
      <c r="AL36" s="16" t="s">
        <v>40</v>
      </c>
      <c r="AM36" s="16" t="s">
        <v>39</v>
      </c>
      <c r="AN36" s="14" t="s">
        <v>2</v>
      </c>
      <c r="AQ36" s="29" t="s">
        <v>25</v>
      </c>
      <c r="AR36" s="15" t="s">
        <v>1</v>
      </c>
      <c r="AS36" s="16" t="s">
        <v>40</v>
      </c>
      <c r="AT36" s="16" t="s">
        <v>39</v>
      </c>
      <c r="AU36" s="14" t="s">
        <v>2</v>
      </c>
      <c r="AX36" s="29" t="s">
        <v>25</v>
      </c>
      <c r="AY36" s="15" t="s">
        <v>1</v>
      </c>
      <c r="AZ36" s="16" t="s">
        <v>40</v>
      </c>
      <c r="BA36" s="16" t="s">
        <v>39</v>
      </c>
      <c r="BB36" s="14" t="s">
        <v>2</v>
      </c>
      <c r="BE36" s="29" t="s">
        <v>25</v>
      </c>
      <c r="BF36" s="15" t="s">
        <v>1</v>
      </c>
      <c r="BG36" s="16" t="s">
        <v>40</v>
      </c>
      <c r="BH36" s="16" t="s">
        <v>39</v>
      </c>
      <c r="BI36" s="14" t="s">
        <v>2</v>
      </c>
    </row>
    <row r="37" spans="1:61" ht="15.75" thickBot="1" x14ac:dyDescent="0.3">
      <c r="A37" s="10" t="s">
        <v>26</v>
      </c>
      <c r="B37" s="57">
        <f>SUM(B6:B9)</f>
        <v>904295</v>
      </c>
      <c r="C37" s="58">
        <f>SUM(C6:C9)</f>
        <v>858326</v>
      </c>
      <c r="D37" s="57">
        <f>SUM(D6:D9)</f>
        <v>45969</v>
      </c>
      <c r="E37" s="17">
        <f t="shared" ref="E37:E42" si="24">C37/B37</f>
        <v>0.94916592483647477</v>
      </c>
      <c r="H37" s="30" t="s">
        <v>26</v>
      </c>
      <c r="I37" s="145" t="s">
        <v>31</v>
      </c>
      <c r="J37" s="146"/>
      <c r="K37" s="146"/>
      <c r="L37" s="147"/>
      <c r="O37" s="30" t="s">
        <v>26</v>
      </c>
      <c r="P37" s="57">
        <f>SUM(P6:P9)</f>
        <v>233057</v>
      </c>
      <c r="Q37" s="58">
        <f>SUM(Q6:Q9)</f>
        <v>228938</v>
      </c>
      <c r="R37" s="130">
        <f>SUM(R6:R9)</f>
        <v>4119</v>
      </c>
      <c r="S37" s="17">
        <f t="shared" ref="S37:S44" si="25">Q37/P37</f>
        <v>0.98232621204254755</v>
      </c>
      <c r="V37" s="30" t="s">
        <v>26</v>
      </c>
      <c r="W37" s="57">
        <f>SUM(W6:W9)</f>
        <v>61523</v>
      </c>
      <c r="X37" s="58">
        <f>SUM(X6:X9)</f>
        <v>61222</v>
      </c>
      <c r="Y37" s="57">
        <f>SUM(Y6:Y9)</f>
        <v>301</v>
      </c>
      <c r="Z37" s="17">
        <f t="shared" ref="Z37:Z44" si="26">X37/W37</f>
        <v>0.99510752076459208</v>
      </c>
      <c r="AC37" s="30" t="s">
        <v>26</v>
      </c>
      <c r="AD37" s="139" t="s">
        <v>31</v>
      </c>
      <c r="AE37" s="140"/>
      <c r="AF37" s="140"/>
      <c r="AG37" s="141"/>
      <c r="AJ37" s="30" t="s">
        <v>26</v>
      </c>
      <c r="AK37" s="57">
        <f>SUM(AK6:AK9)</f>
        <v>44612</v>
      </c>
      <c r="AL37" s="58">
        <f>SUM(AL6:AL9)</f>
        <v>42971</v>
      </c>
      <c r="AM37" s="57">
        <f>SUM(AM6:AM9)</f>
        <v>1641</v>
      </c>
      <c r="AN37" s="17">
        <f t="shared" ref="AN37:AN44" si="27">AL37/AK37</f>
        <v>0.96321617502017398</v>
      </c>
      <c r="AQ37" s="30" t="s">
        <v>26</v>
      </c>
      <c r="AR37" s="101">
        <f>SUM(AR6:AR9)</f>
        <v>97645</v>
      </c>
      <c r="AS37" s="102">
        <f>SUM(AS6:AS9)</f>
        <v>84218</v>
      </c>
      <c r="AT37" s="101">
        <f>SUM(AT6:AT9)</f>
        <v>13427</v>
      </c>
      <c r="AU37" s="17">
        <f t="shared" ref="AU37:AU44" si="28">AS37/AR37</f>
        <v>0.86249167904142554</v>
      </c>
      <c r="AX37" s="30" t="s">
        <v>26</v>
      </c>
      <c r="AY37" s="74">
        <f>SUM(AY6:AY9)</f>
        <v>14056</v>
      </c>
      <c r="AZ37" s="75">
        <f>SUM(AZ6:AZ9)</f>
        <v>13232</v>
      </c>
      <c r="BA37" s="74">
        <f>SUM(BA6:BA9)</f>
        <v>824</v>
      </c>
      <c r="BB37" s="17">
        <f t="shared" ref="BB37:BB44" si="29">AZ37/AY37</f>
        <v>0.94137734775184978</v>
      </c>
      <c r="BE37" s="30" t="s">
        <v>26</v>
      </c>
      <c r="BF37" s="101">
        <f>SUM(BF6:BF9)</f>
        <v>12999</v>
      </c>
      <c r="BG37" s="102">
        <f>SUM(BG6:BG9)</f>
        <v>12253</v>
      </c>
      <c r="BH37" s="101">
        <f>SUM(BH6:BH9)</f>
        <v>746</v>
      </c>
      <c r="BI37" s="17">
        <f t="shared" ref="BI37:BI44" si="30">BG37/BF37</f>
        <v>0.94261097007462114</v>
      </c>
    </row>
    <row r="38" spans="1:61" ht="15.75" thickBot="1" x14ac:dyDescent="0.3">
      <c r="A38" s="11" t="s">
        <v>27</v>
      </c>
      <c r="B38" s="57">
        <f>SUM(B10:B13)</f>
        <v>1005066</v>
      </c>
      <c r="C38" s="58">
        <f>SUM(C10:C13)</f>
        <v>959757</v>
      </c>
      <c r="D38" s="57">
        <f>SUM(D10:D13)</f>
        <v>45309</v>
      </c>
      <c r="E38" s="17">
        <f t="shared" si="24"/>
        <v>0.95491937842887931</v>
      </c>
      <c r="H38" s="31" t="s">
        <v>27</v>
      </c>
      <c r="I38" s="57">
        <f>SUM(I10:I13)</f>
        <v>204023</v>
      </c>
      <c r="J38" s="58">
        <f>SUM(J10:J13)</f>
        <v>193458</v>
      </c>
      <c r="K38" s="57">
        <f>SUM(K10:K13)</f>
        <v>10565</v>
      </c>
      <c r="L38" s="17">
        <f>J38/I38</f>
        <v>0.94821662263568318</v>
      </c>
      <c r="O38" s="31" t="s">
        <v>27</v>
      </c>
      <c r="P38" s="57">
        <f>SUM(P10:P13)</f>
        <v>244630</v>
      </c>
      <c r="Q38" s="58">
        <f>SUM(Q10:Q13)</f>
        <v>240627</v>
      </c>
      <c r="R38" s="130">
        <f>SUM(R10:R13)</f>
        <v>4003</v>
      </c>
      <c r="S38" s="17">
        <f t="shared" si="25"/>
        <v>0.98363651228385729</v>
      </c>
      <c r="V38" s="31" t="s">
        <v>27</v>
      </c>
      <c r="W38" s="57">
        <f>SUM(W10:W13)</f>
        <v>72627</v>
      </c>
      <c r="X38" s="58">
        <f>SUM(X10:X13)</f>
        <v>72371</v>
      </c>
      <c r="Y38" s="57">
        <f>SUM(Y10:Y13)</f>
        <v>256</v>
      </c>
      <c r="Z38" s="17">
        <f t="shared" si="26"/>
        <v>0.99647514009941207</v>
      </c>
      <c r="AC38" s="31" t="s">
        <v>27</v>
      </c>
      <c r="AD38" s="142"/>
      <c r="AE38" s="143"/>
      <c r="AF38" s="143"/>
      <c r="AG38" s="144"/>
      <c r="AJ38" s="31" t="s">
        <v>27</v>
      </c>
      <c r="AK38" s="57">
        <f>SUM(AK10:AK13)</f>
        <v>52956</v>
      </c>
      <c r="AL38" s="58">
        <f>SUM(AL10:AL13)</f>
        <v>51437</v>
      </c>
      <c r="AM38" s="57">
        <f>SUM(AM10:AM13)</f>
        <v>1519</v>
      </c>
      <c r="AN38" s="17">
        <f t="shared" si="27"/>
        <v>0.97131580935115946</v>
      </c>
      <c r="AQ38" s="31" t="s">
        <v>27</v>
      </c>
      <c r="AR38" s="101">
        <f>SUM(AR10:AR13)</f>
        <v>105035</v>
      </c>
      <c r="AS38" s="102">
        <f>SUM(AS10:AS13)</f>
        <v>91416</v>
      </c>
      <c r="AT38" s="101">
        <f>SUM(AT10:AT13)</f>
        <v>13619</v>
      </c>
      <c r="AU38" s="17">
        <f t="shared" si="28"/>
        <v>0.87033845860903514</v>
      </c>
      <c r="AX38" s="31" t="s">
        <v>27</v>
      </c>
      <c r="AY38" s="74">
        <f>SUM(AY10:AY13)</f>
        <v>15963</v>
      </c>
      <c r="AZ38" s="75">
        <f>SUM(AZ10:AZ13)</f>
        <v>14962</v>
      </c>
      <c r="BA38" s="74">
        <f>SUM(BA10:BA13)</f>
        <v>1001</v>
      </c>
      <c r="BB38" s="17">
        <f t="shared" si="29"/>
        <v>0.93729248888053629</v>
      </c>
      <c r="BE38" s="31" t="s">
        <v>27</v>
      </c>
      <c r="BF38" s="71">
        <f>SUM(BF10:BF13)</f>
        <v>16423.5</v>
      </c>
      <c r="BG38" s="73">
        <f>SUM(BG10:BG13)</f>
        <v>15356.5</v>
      </c>
      <c r="BH38" s="101">
        <f>SUM(BH10:BH13)</f>
        <v>1067</v>
      </c>
      <c r="BI38" s="17">
        <f t="shared" si="30"/>
        <v>0.9350321186105276</v>
      </c>
    </row>
    <row r="39" spans="1:61" ht="15.75" thickBot="1" x14ac:dyDescent="0.3">
      <c r="A39" s="11" t="s">
        <v>28</v>
      </c>
      <c r="B39" s="57">
        <f>SUM(B14:B17)</f>
        <v>1108523</v>
      </c>
      <c r="C39" s="58">
        <f>SUM(C14:C17)</f>
        <v>1063040</v>
      </c>
      <c r="D39" s="57">
        <f>SUM(D14:D17)</f>
        <v>45483</v>
      </c>
      <c r="E39" s="17">
        <f t="shared" si="24"/>
        <v>0.95896972818786796</v>
      </c>
      <c r="H39" s="31" t="s">
        <v>28</v>
      </c>
      <c r="I39" s="57">
        <f>SUM(I14:I17)</f>
        <v>194901</v>
      </c>
      <c r="J39" s="58">
        <f>SUM(J14:J17)</f>
        <v>186605</v>
      </c>
      <c r="K39" s="57">
        <f>SUM(K14:K17)</f>
        <v>8296</v>
      </c>
      <c r="L39" s="17">
        <f>J39/I39</f>
        <v>0.95743480023191263</v>
      </c>
      <c r="O39" s="31" t="s">
        <v>28</v>
      </c>
      <c r="P39" s="57">
        <f>SUM(P14:P17)</f>
        <v>255203</v>
      </c>
      <c r="Q39" s="58">
        <f>SUM(Q14:Q17)</f>
        <v>251170</v>
      </c>
      <c r="R39" s="130">
        <f>SUM(R14:R17)</f>
        <v>4033</v>
      </c>
      <c r="S39" s="17">
        <f t="shared" si="25"/>
        <v>0.98419689423713674</v>
      </c>
      <c r="V39" s="31" t="s">
        <v>28</v>
      </c>
      <c r="W39" s="57">
        <f>SUM(W14:W17)</f>
        <v>79719</v>
      </c>
      <c r="X39" s="58">
        <f>SUM(X14:X17)</f>
        <v>79495</v>
      </c>
      <c r="Y39" s="57">
        <f>SUM(Y14:Y17)</f>
        <v>224</v>
      </c>
      <c r="Z39" s="17">
        <f t="shared" si="26"/>
        <v>0.99719013033279391</v>
      </c>
      <c r="AC39" s="31" t="s">
        <v>28</v>
      </c>
      <c r="AD39" s="57">
        <f>SUM(AD14:AD17)</f>
        <v>95941</v>
      </c>
      <c r="AE39" s="58">
        <f>SUM(AE14:AE17)</f>
        <v>94258</v>
      </c>
      <c r="AF39" s="57">
        <f>SUM(AF14:AF17)</f>
        <v>1683</v>
      </c>
      <c r="AG39" s="17">
        <f>AE39/AD39</f>
        <v>0.98245796896009008</v>
      </c>
      <c r="AJ39" s="31" t="s">
        <v>28</v>
      </c>
      <c r="AK39" s="57">
        <f>SUM(AK14:AK17)</f>
        <v>55262</v>
      </c>
      <c r="AL39" s="58">
        <f>SUM(AL14:AL17)</f>
        <v>53888</v>
      </c>
      <c r="AM39" s="57">
        <f>SUM(AM14:AM17)</f>
        <v>1374</v>
      </c>
      <c r="AN39" s="17">
        <f t="shared" si="27"/>
        <v>0.97513662191017336</v>
      </c>
      <c r="AQ39" s="31" t="s">
        <v>28</v>
      </c>
      <c r="AR39" s="101">
        <f>SUM(AR14:AR17)</f>
        <v>113180</v>
      </c>
      <c r="AS39" s="102">
        <f>SUM(AS14:AS17)</f>
        <v>98796</v>
      </c>
      <c r="AT39" s="101">
        <f>SUM(AT14:AT17)</f>
        <v>14384</v>
      </c>
      <c r="AU39" s="17">
        <f t="shared" si="28"/>
        <v>0.87291040819932852</v>
      </c>
      <c r="AX39" s="31" t="s">
        <v>28</v>
      </c>
      <c r="AY39" s="74">
        <f>SUM(AY14:AY17)</f>
        <v>17478</v>
      </c>
      <c r="AZ39" s="75">
        <f>SUM(AZ14:AZ17)</f>
        <v>16434</v>
      </c>
      <c r="BA39" s="74">
        <f>SUM(BA14:BA17)</f>
        <v>1044</v>
      </c>
      <c r="BB39" s="17">
        <f t="shared" si="29"/>
        <v>0.94026776519052524</v>
      </c>
      <c r="BE39" s="31" t="s">
        <v>28</v>
      </c>
      <c r="BF39" s="101">
        <f>SUM(BF14:BF17)</f>
        <v>17415</v>
      </c>
      <c r="BG39" s="102">
        <f>SUM(BG14:BG17)</f>
        <v>16297</v>
      </c>
      <c r="BH39" s="101">
        <f>SUM(BH14:BH17)</f>
        <v>1118</v>
      </c>
      <c r="BI39" s="17">
        <f t="shared" si="30"/>
        <v>0.93580246913580245</v>
      </c>
    </row>
    <row r="40" spans="1:61" ht="15.75" thickBot="1" x14ac:dyDescent="0.3">
      <c r="A40" s="8" t="s">
        <v>29</v>
      </c>
      <c r="B40" s="35">
        <f>SUM(B18:B21)</f>
        <v>1220203</v>
      </c>
      <c r="C40" s="59">
        <f>SUM(C18:C21)</f>
        <v>1165836</v>
      </c>
      <c r="D40" s="35">
        <f>SUM(D18:D21)</f>
        <v>54367</v>
      </c>
      <c r="E40" s="19">
        <f t="shared" si="24"/>
        <v>0.95544429902237582</v>
      </c>
      <c r="H40" s="6" t="s">
        <v>29</v>
      </c>
      <c r="I40" s="35">
        <f>SUM(I18:I21)</f>
        <v>196543</v>
      </c>
      <c r="J40" s="59">
        <f>SUM(J18:J21)</f>
        <v>187689</v>
      </c>
      <c r="K40" s="35">
        <f>SUM(K18:K21)</f>
        <v>8854</v>
      </c>
      <c r="L40" s="19">
        <f>J40/I40</f>
        <v>0.95495133380481623</v>
      </c>
      <c r="O40" s="6" t="s">
        <v>29</v>
      </c>
      <c r="P40" s="35">
        <f>SUM(P18:P21)</f>
        <v>258627</v>
      </c>
      <c r="Q40" s="59">
        <f>SUM(Q18:Q21)</f>
        <v>254495</v>
      </c>
      <c r="R40" s="131">
        <f>SUM(R18:R21)</f>
        <v>4132</v>
      </c>
      <c r="S40" s="19">
        <f t="shared" si="25"/>
        <v>0.98402332316424812</v>
      </c>
      <c r="V40" s="6" t="s">
        <v>29</v>
      </c>
      <c r="W40" s="35">
        <f>SUM(W18:W21)</f>
        <v>82894</v>
      </c>
      <c r="X40" s="59">
        <f>SUM(X18:X21)</f>
        <v>82622</v>
      </c>
      <c r="Y40" s="35">
        <f>SUM(Y18:Y21)</f>
        <v>272</v>
      </c>
      <c r="Z40" s="19">
        <f t="shared" si="26"/>
        <v>0.99671870099162785</v>
      </c>
      <c r="AC40" s="6" t="s">
        <v>29</v>
      </c>
      <c r="AD40" s="35">
        <f>SUM(AD18:AD21)</f>
        <v>96553</v>
      </c>
      <c r="AE40" s="59">
        <f>SUM(AE18:AE21)</f>
        <v>94594</v>
      </c>
      <c r="AF40" s="35">
        <f>SUM(AF18:AF21)</f>
        <v>1959</v>
      </c>
      <c r="AG40" s="19">
        <f>AE40/AD40</f>
        <v>0.97971062525245201</v>
      </c>
      <c r="AJ40" s="6" t="s">
        <v>29</v>
      </c>
      <c r="AK40" s="35">
        <f>SUM(AK18:AK21)</f>
        <v>55500</v>
      </c>
      <c r="AL40" s="59">
        <f>SUM(AL18:AL21)</f>
        <v>54033</v>
      </c>
      <c r="AM40" s="35">
        <f>SUM(AM18:AM21)</f>
        <v>1467</v>
      </c>
      <c r="AN40" s="19">
        <f t="shared" si="27"/>
        <v>0.97356756756756757</v>
      </c>
      <c r="AQ40" s="6" t="s">
        <v>29</v>
      </c>
      <c r="AR40" s="67">
        <f>SUM(AR18:AR21)</f>
        <v>117938</v>
      </c>
      <c r="AS40" s="121">
        <f>SUM(AS18:AS21)</f>
        <v>102897</v>
      </c>
      <c r="AT40" s="67">
        <f>SUM(AT18:AT21)</f>
        <v>15041</v>
      </c>
      <c r="AU40" s="19">
        <f t="shared" si="28"/>
        <v>0.8724668893825569</v>
      </c>
      <c r="AX40" s="6" t="s">
        <v>29</v>
      </c>
      <c r="AY40" s="54">
        <f>SUM(AY18:AY21)</f>
        <v>17954</v>
      </c>
      <c r="AZ40" s="76">
        <f>SUM(AZ18:AZ21)</f>
        <v>17070</v>
      </c>
      <c r="BA40" s="54">
        <f>SUM(BA18:BA21)</f>
        <v>884</v>
      </c>
      <c r="BB40" s="19">
        <f t="shared" si="29"/>
        <v>0.95076306115628828</v>
      </c>
      <c r="BE40" s="6" t="s">
        <v>29</v>
      </c>
      <c r="BF40" s="67">
        <f>SUM(BF18:BF21)</f>
        <v>17661</v>
      </c>
      <c r="BG40" s="121">
        <f>SUM(BG18:BG21)</f>
        <v>16467</v>
      </c>
      <c r="BH40" s="67">
        <f>SUM(BH18:BH21)</f>
        <v>1194</v>
      </c>
      <c r="BI40" s="19">
        <f t="shared" si="30"/>
        <v>0.93239340920672664</v>
      </c>
    </row>
    <row r="41" spans="1:61" ht="15.75" thickBot="1" x14ac:dyDescent="0.3">
      <c r="A41" s="11" t="s">
        <v>30</v>
      </c>
      <c r="B41" s="57">
        <f>SUM(B22:B25)</f>
        <v>1361345</v>
      </c>
      <c r="C41" s="58">
        <f>SUM(C22:C25)</f>
        <v>1297849</v>
      </c>
      <c r="D41" s="57">
        <f>SUM(D22:D25)</f>
        <v>63496</v>
      </c>
      <c r="E41" s="17">
        <f t="shared" si="24"/>
        <v>0.95335789237849333</v>
      </c>
      <c r="H41" s="31" t="s">
        <v>30</v>
      </c>
      <c r="I41" s="57">
        <f>SUM(I22:I25)</f>
        <v>217471</v>
      </c>
      <c r="J41" s="58">
        <f>SUM(J22:J25)</f>
        <v>206148</v>
      </c>
      <c r="K41" s="57">
        <f>SUM(K22:K25)</f>
        <v>11323</v>
      </c>
      <c r="L41" s="17">
        <f>J41/I41</f>
        <v>0.94793328765674501</v>
      </c>
      <c r="O41" s="31" t="s">
        <v>30</v>
      </c>
      <c r="P41" s="57">
        <f>SUM(P22:P25)</f>
        <v>267783</v>
      </c>
      <c r="Q41" s="58">
        <f>SUM(Q22:Q25)</f>
        <v>263113</v>
      </c>
      <c r="R41" s="130">
        <f>SUM(R22:R25)</f>
        <v>4670</v>
      </c>
      <c r="S41" s="17">
        <f t="shared" si="25"/>
        <v>0.98256050608141665</v>
      </c>
      <c r="V41" s="31" t="s">
        <v>30</v>
      </c>
      <c r="W41" s="57">
        <f>SUM(W22:W25)</f>
        <v>87464</v>
      </c>
      <c r="X41" s="58">
        <f>SUM(X22:X25)</f>
        <v>87220</v>
      </c>
      <c r="Y41" s="57">
        <f>SUM(Y22:Y25)</f>
        <v>244</v>
      </c>
      <c r="Z41" s="17">
        <f t="shared" si="26"/>
        <v>0.99721028080124396</v>
      </c>
      <c r="AC41" s="31" t="s">
        <v>30</v>
      </c>
      <c r="AD41" s="57">
        <f>SUM(AD22:AD25)</f>
        <v>96300</v>
      </c>
      <c r="AE41" s="58">
        <f>SUM(AE22:AE25)</f>
        <v>93982</v>
      </c>
      <c r="AF41" s="57">
        <f>SUM(AF22:AF25)</f>
        <v>2318</v>
      </c>
      <c r="AG41" s="17">
        <f>AE41/AD41</f>
        <v>0.97592938733125645</v>
      </c>
      <c r="AJ41" s="31" t="s">
        <v>30</v>
      </c>
      <c r="AK41" s="57">
        <f>SUM(AK22:AK25)</f>
        <v>55839</v>
      </c>
      <c r="AL41" s="58">
        <f>SUM(AL22:AL25)</f>
        <v>54312</v>
      </c>
      <c r="AM41" s="57">
        <f>SUM(AM22:AM25)</f>
        <v>1527</v>
      </c>
      <c r="AN41" s="17">
        <f t="shared" si="27"/>
        <v>0.97265352173212272</v>
      </c>
      <c r="AQ41" s="31" t="s">
        <v>30</v>
      </c>
      <c r="AR41" s="101">
        <f>SUM(AR22:AR25)</f>
        <v>125275</v>
      </c>
      <c r="AS41" s="102">
        <f>SUM(AS22:AS25)</f>
        <v>107705</v>
      </c>
      <c r="AT41" s="101">
        <f>SUM(AT22:AT25)</f>
        <v>17570</v>
      </c>
      <c r="AU41" s="17">
        <f t="shared" si="28"/>
        <v>0.85974855318299737</v>
      </c>
      <c r="AX41" s="31" t="s">
        <v>30</v>
      </c>
      <c r="AY41" s="74">
        <f>SUM(AY22:AY25)</f>
        <v>19022</v>
      </c>
      <c r="AZ41" s="75">
        <f>SUM(AZ22:AZ25)</f>
        <v>18016</v>
      </c>
      <c r="BA41" s="74">
        <f>SUM(BA22:BA25)</f>
        <v>1006</v>
      </c>
      <c r="BB41" s="17">
        <f t="shared" si="29"/>
        <v>0.94711386815266529</v>
      </c>
      <c r="BE41" s="31" t="s">
        <v>30</v>
      </c>
      <c r="BF41" s="101">
        <f>SUM(BF22:BF25)</f>
        <v>18661</v>
      </c>
      <c r="BG41" s="102">
        <f>SUM(BG22:BG25)</f>
        <v>17236</v>
      </c>
      <c r="BH41" s="101">
        <f>SUM(BH22:BH25)</f>
        <v>1425</v>
      </c>
      <c r="BI41" s="17">
        <f t="shared" si="30"/>
        <v>0.92363753282246397</v>
      </c>
    </row>
    <row r="42" spans="1:61" ht="15.75" thickBot="1" x14ac:dyDescent="0.3">
      <c r="A42" s="103" t="s">
        <v>55</v>
      </c>
      <c r="B42" s="101">
        <f>SUM(B26:B29)</f>
        <v>1549694</v>
      </c>
      <c r="C42" s="102">
        <f>SUM(C26:C29)</f>
        <v>1459084</v>
      </c>
      <c r="D42" s="101">
        <f>SUM(D26:D29)</f>
        <v>90610</v>
      </c>
      <c r="E42" s="17">
        <f t="shared" si="24"/>
        <v>0.94153039245167114</v>
      </c>
      <c r="H42" s="31" t="s">
        <v>55</v>
      </c>
      <c r="I42" s="101">
        <f>SUM(I26:I29)</f>
        <v>229331</v>
      </c>
      <c r="J42" s="102">
        <f>SUM(J26:J29)</f>
        <v>213958</v>
      </c>
      <c r="K42" s="101">
        <f>SUM(K26:K29)</f>
        <v>15373</v>
      </c>
      <c r="L42" s="17">
        <f>J42/I42</f>
        <v>0.93296588773432287</v>
      </c>
      <c r="O42" s="31" t="s">
        <v>55</v>
      </c>
      <c r="P42" s="101">
        <f>SUM(P26:P29)</f>
        <v>272754</v>
      </c>
      <c r="Q42" s="102">
        <f>SUM(Q26:Q29)</f>
        <v>266478</v>
      </c>
      <c r="R42" s="132">
        <f>SUM(R26:R29)</f>
        <v>6276</v>
      </c>
      <c r="S42" s="17">
        <f t="shared" si="25"/>
        <v>0.97699025495501446</v>
      </c>
      <c r="V42" s="31" t="s">
        <v>55</v>
      </c>
      <c r="W42" s="101">
        <f>SUM(W26:W29)</f>
        <v>86316</v>
      </c>
      <c r="X42" s="102">
        <f>SUM(X26:X29)</f>
        <v>85986</v>
      </c>
      <c r="Y42" s="101">
        <f>SUM(Y26:Y29)</f>
        <v>330</v>
      </c>
      <c r="Z42" s="17">
        <f t="shared" si="26"/>
        <v>0.9961768385930766</v>
      </c>
      <c r="AC42" s="31" t="s">
        <v>55</v>
      </c>
      <c r="AD42" s="101">
        <f>SUM(AD26:AD29)</f>
        <v>96588</v>
      </c>
      <c r="AE42" s="102">
        <f>SUM(AE26:AE29)</f>
        <v>94190</v>
      </c>
      <c r="AF42" s="101">
        <f>SUM(AF26:AF29)</f>
        <v>2398</v>
      </c>
      <c r="AG42" s="17">
        <f>AE42/AD42</f>
        <v>0.97517289932496787</v>
      </c>
      <c r="AJ42" s="31" t="s">
        <v>55</v>
      </c>
      <c r="AK42" s="101">
        <f>SUM(AK26:AK29)</f>
        <v>55134</v>
      </c>
      <c r="AL42" s="102">
        <f>SUM(AL26:AL29)</f>
        <v>52778</v>
      </c>
      <c r="AM42" s="101">
        <f>SUM(AM26:AM29)</f>
        <v>2356</v>
      </c>
      <c r="AN42" s="17">
        <f t="shared" si="27"/>
        <v>0.95726774766931477</v>
      </c>
      <c r="AQ42" s="31" t="s">
        <v>55</v>
      </c>
      <c r="AR42" s="71">
        <f>SUM(AR26:AR29)</f>
        <v>130379.5</v>
      </c>
      <c r="AS42" s="73">
        <f>SUM(AS26:AS29)</f>
        <v>108751</v>
      </c>
      <c r="AT42" s="71">
        <f>SUM(AT26:AT29)</f>
        <v>21628.5</v>
      </c>
      <c r="AU42" s="17">
        <f t="shared" si="28"/>
        <v>0.83411119079303109</v>
      </c>
      <c r="AX42" s="31" t="s">
        <v>55</v>
      </c>
      <c r="AY42" s="101">
        <f>SUM(AY26:AY29)</f>
        <v>20247</v>
      </c>
      <c r="AZ42" s="102">
        <f>SUM(AZ26:AZ29)</f>
        <v>18875</v>
      </c>
      <c r="BA42" s="101">
        <f>SUM(BA26:BA29)</f>
        <v>1372</v>
      </c>
      <c r="BB42" s="17">
        <f t="shared" si="29"/>
        <v>0.93223687459870597</v>
      </c>
      <c r="BE42" s="31" t="s">
        <v>55</v>
      </c>
      <c r="BF42" s="101">
        <f>SUM(BF26:BF29)</f>
        <v>20178</v>
      </c>
      <c r="BG42" s="102">
        <f>SUM(BG26:BG29)</f>
        <v>18134</v>
      </c>
      <c r="BH42" s="101">
        <f>SUM(BH26:BH29)</f>
        <v>2044</v>
      </c>
      <c r="BI42" s="17">
        <f t="shared" si="30"/>
        <v>0.8987015561502627</v>
      </c>
    </row>
    <row r="43" spans="1:61" ht="15.75" thickBot="1" x14ac:dyDescent="0.3">
      <c r="A43" s="103" t="s">
        <v>70</v>
      </c>
      <c r="B43" s="101">
        <f>SUM(B30:B33)</f>
        <v>1726121</v>
      </c>
      <c r="C43" s="102">
        <f t="shared" ref="C43:D43" si="31">SUM(C30:C33)</f>
        <v>1624981</v>
      </c>
      <c r="D43" s="101">
        <f t="shared" si="31"/>
        <v>101140</v>
      </c>
      <c r="E43" s="17">
        <f t="shared" ref="E43" si="32">C43/B43</f>
        <v>0.94140619342444709</v>
      </c>
      <c r="H43" s="31" t="s">
        <v>70</v>
      </c>
      <c r="I43" s="101">
        <f>SUM(I30:I33)</f>
        <v>228153</v>
      </c>
      <c r="J43" s="102">
        <f t="shared" ref="J43:K43" si="33">SUM(J30:J33)</f>
        <v>212602</v>
      </c>
      <c r="K43" s="101">
        <f t="shared" si="33"/>
        <v>15551</v>
      </c>
      <c r="L43" s="17">
        <f t="shared" ref="L43:L44" si="34">J43/I43</f>
        <v>0.93183959886567347</v>
      </c>
      <c r="O43" s="31" t="s">
        <v>70</v>
      </c>
      <c r="P43" s="101">
        <f>SUM(P30:P33)</f>
        <v>281760</v>
      </c>
      <c r="Q43" s="102">
        <f t="shared" ref="Q43:R43" si="35">SUM(Q30:Q33)</f>
        <v>275047</v>
      </c>
      <c r="R43" s="101">
        <f t="shared" si="35"/>
        <v>6713</v>
      </c>
      <c r="S43" s="17">
        <f t="shared" si="25"/>
        <v>0.97617475865985237</v>
      </c>
      <c r="V43" s="31" t="s">
        <v>70</v>
      </c>
      <c r="W43" s="101">
        <f>SUM(W30:W33)</f>
        <v>90904</v>
      </c>
      <c r="X43" s="102">
        <f t="shared" ref="X43:Y43" si="36">SUM(X30:X33)</f>
        <v>90458</v>
      </c>
      <c r="Y43" s="101">
        <f t="shared" si="36"/>
        <v>446</v>
      </c>
      <c r="Z43" s="17">
        <f t="shared" si="26"/>
        <v>0.99509372524861395</v>
      </c>
      <c r="AC43" s="31" t="s">
        <v>70</v>
      </c>
      <c r="AD43" s="101">
        <f>SUM(AD30:AD33)</f>
        <v>96855</v>
      </c>
      <c r="AE43" s="102">
        <f t="shared" ref="AE43:AF43" si="37">SUM(AE30:AE33)</f>
        <v>94551</v>
      </c>
      <c r="AF43" s="101">
        <f t="shared" si="37"/>
        <v>2304</v>
      </c>
      <c r="AG43" s="17">
        <f t="shared" ref="AG43:AG44" si="38">AE43/AD43</f>
        <v>0.97621186309431629</v>
      </c>
      <c r="AJ43" s="31" t="s">
        <v>70</v>
      </c>
      <c r="AK43" s="101">
        <f>SUM(AK30:AK33)</f>
        <v>55055</v>
      </c>
      <c r="AL43" s="102">
        <f t="shared" ref="AL43:AM43" si="39">SUM(AL30:AL33)</f>
        <v>52615</v>
      </c>
      <c r="AM43" s="101">
        <f t="shared" si="39"/>
        <v>2440</v>
      </c>
      <c r="AN43" s="17">
        <f t="shared" si="27"/>
        <v>0.95568068295341024</v>
      </c>
      <c r="AQ43" s="31" t="s">
        <v>70</v>
      </c>
      <c r="AR43" s="101">
        <f>SUM(AR30:AR33)</f>
        <v>138181</v>
      </c>
      <c r="AS43" s="102">
        <f t="shared" ref="AS43:AT43" si="40">SUM(AS30:AS33)</f>
        <v>113896</v>
      </c>
      <c r="AT43" s="101">
        <f t="shared" si="40"/>
        <v>24285</v>
      </c>
      <c r="AU43" s="17">
        <f t="shared" si="28"/>
        <v>0.82425224886199988</v>
      </c>
      <c r="AX43" s="31" t="s">
        <v>70</v>
      </c>
      <c r="AY43" s="101">
        <f>SUM(AY30:AY33)</f>
        <v>20430</v>
      </c>
      <c r="AZ43" s="102">
        <f t="shared" ref="AZ43:BA43" si="41">SUM(AZ30:AZ33)</f>
        <v>19017</v>
      </c>
      <c r="BA43" s="101">
        <f t="shared" si="41"/>
        <v>1413</v>
      </c>
      <c r="BB43" s="17">
        <f t="shared" si="29"/>
        <v>0.93083700440528638</v>
      </c>
      <c r="BE43" s="31" t="s">
        <v>70</v>
      </c>
      <c r="BF43" s="101">
        <f>SUM(BF30:BF33)</f>
        <v>22701</v>
      </c>
      <c r="BG43" s="102">
        <f t="shared" ref="BG43:BH43" si="42">SUM(BG30:BG33)</f>
        <v>20293</v>
      </c>
      <c r="BH43" s="101">
        <f t="shared" si="42"/>
        <v>2408</v>
      </c>
      <c r="BI43" s="17">
        <f t="shared" si="30"/>
        <v>0.89392537773666358</v>
      </c>
    </row>
    <row r="44" spans="1:61" ht="15.75" thickBot="1" x14ac:dyDescent="0.3">
      <c r="A44" s="103" t="s">
        <v>71</v>
      </c>
      <c r="B44" s="101">
        <f>SUM(B34)</f>
        <v>472333</v>
      </c>
      <c r="C44" s="102">
        <f>SUM(C34)</f>
        <v>442415</v>
      </c>
      <c r="D44" s="101">
        <f>SUM(D34)</f>
        <v>29918</v>
      </c>
      <c r="E44" s="17">
        <f t="shared" ref="E44" si="43">C44/B44</f>
        <v>0.93665909432540173</v>
      </c>
      <c r="H44" s="103" t="s">
        <v>71</v>
      </c>
      <c r="I44" s="101">
        <f>SUM(I34)</f>
        <v>55933</v>
      </c>
      <c r="J44" s="102">
        <f>SUM(J34)</f>
        <v>51385</v>
      </c>
      <c r="K44" s="101">
        <f>SUM(K34)</f>
        <v>4548</v>
      </c>
      <c r="L44" s="17">
        <f t="shared" si="34"/>
        <v>0.91868843080113705</v>
      </c>
      <c r="O44" s="103" t="s">
        <v>71</v>
      </c>
      <c r="P44" s="101">
        <f>SUM(P34)</f>
        <v>71403</v>
      </c>
      <c r="Q44" s="102">
        <f>SUM(Q34)</f>
        <v>69695</v>
      </c>
      <c r="R44" s="101">
        <f>SUM(R34)</f>
        <v>1708</v>
      </c>
      <c r="S44" s="17">
        <f t="shared" si="25"/>
        <v>0.97607943643824491</v>
      </c>
      <c r="V44" s="103" t="s">
        <v>71</v>
      </c>
      <c r="W44" s="101">
        <f>SUM(W34)</f>
        <v>23082</v>
      </c>
      <c r="X44" s="102">
        <f>SUM(X34)</f>
        <v>22944</v>
      </c>
      <c r="Y44" s="101">
        <f>SUM(Y34)</f>
        <v>138</v>
      </c>
      <c r="Z44" s="17">
        <f t="shared" si="26"/>
        <v>0.99402131531063165</v>
      </c>
      <c r="AC44" s="103" t="s">
        <v>71</v>
      </c>
      <c r="AD44" s="101">
        <f>SUM(AD34)</f>
        <v>23217</v>
      </c>
      <c r="AE44" s="102">
        <f>SUM(AE34)</f>
        <v>22566</v>
      </c>
      <c r="AF44" s="101">
        <f>SUM(AF34)</f>
        <v>651</v>
      </c>
      <c r="AG44" s="17">
        <f t="shared" si="38"/>
        <v>0.97196020157643104</v>
      </c>
      <c r="AJ44" s="103" t="s">
        <v>71</v>
      </c>
      <c r="AK44" s="101">
        <f>SUM(AK34)</f>
        <v>13483</v>
      </c>
      <c r="AL44" s="102">
        <f>SUM(AL34)</f>
        <v>12848</v>
      </c>
      <c r="AM44" s="101">
        <f>SUM(AM34)</f>
        <v>635</v>
      </c>
      <c r="AN44" s="17">
        <f t="shared" si="27"/>
        <v>0.95290365645627828</v>
      </c>
      <c r="AQ44" s="103" t="s">
        <v>71</v>
      </c>
      <c r="AR44" s="101">
        <f>SUM(AR34)</f>
        <v>36141.5</v>
      </c>
      <c r="AS44" s="102">
        <f>SUM(AS34)</f>
        <v>29773.5</v>
      </c>
      <c r="AT44" s="101">
        <f>SUM(AT34)</f>
        <v>6368</v>
      </c>
      <c r="AU44" s="17">
        <f t="shared" si="28"/>
        <v>0.82380366061176213</v>
      </c>
      <c r="AX44" s="103" t="s">
        <v>71</v>
      </c>
      <c r="AY44" s="101">
        <f>SUM(AY34)</f>
        <v>5098</v>
      </c>
      <c r="AZ44" s="102">
        <f>SUM(AZ34)</f>
        <v>4662</v>
      </c>
      <c r="BA44" s="101">
        <f>SUM(BA34)</f>
        <v>436</v>
      </c>
      <c r="BB44" s="17">
        <f t="shared" si="29"/>
        <v>0.91447626520204006</v>
      </c>
      <c r="BE44" s="103" t="s">
        <v>71</v>
      </c>
      <c r="BF44" s="101">
        <f>SUM(BF34)</f>
        <v>6127</v>
      </c>
      <c r="BG44" s="102">
        <f>SUM(BG34)</f>
        <v>5486</v>
      </c>
      <c r="BH44" s="101">
        <f>SUM(BH34)</f>
        <v>641</v>
      </c>
      <c r="BI44" s="17">
        <f t="shared" si="30"/>
        <v>0.89538110004896365</v>
      </c>
    </row>
    <row r="45" spans="1:61" x14ac:dyDescent="0.25">
      <c r="C45" s="3"/>
      <c r="D45" s="4"/>
      <c r="J45" s="3"/>
      <c r="K45" s="4"/>
      <c r="P45" s="3"/>
      <c r="Q45" s="4"/>
      <c r="W45" s="3"/>
      <c r="X45" s="4"/>
      <c r="AD45" s="3"/>
      <c r="AE45" s="4"/>
      <c r="AK45" s="3"/>
      <c r="AL45" s="4"/>
      <c r="AR45" s="3"/>
      <c r="AS45" s="4"/>
      <c r="AY45" s="3"/>
      <c r="AZ45" s="4"/>
      <c r="BF45" s="3"/>
      <c r="BG45" s="4"/>
    </row>
    <row r="46" spans="1:61" x14ac:dyDescent="0.25">
      <c r="B46" s="138" t="s">
        <v>53</v>
      </c>
      <c r="C46" s="138"/>
      <c r="D46" s="138"/>
      <c r="E46" s="138"/>
      <c r="I46" s="138" t="s">
        <v>53</v>
      </c>
      <c r="J46" s="138"/>
      <c r="K46" s="138"/>
      <c r="L46" s="138"/>
      <c r="P46" s="138" t="s">
        <v>53</v>
      </c>
      <c r="Q46" s="138"/>
      <c r="R46" s="138"/>
      <c r="S46" s="138"/>
      <c r="W46" s="3"/>
      <c r="X46" s="4"/>
      <c r="AD46" s="3"/>
      <c r="AE46" s="4"/>
      <c r="AK46" s="3"/>
      <c r="AL46" s="4"/>
      <c r="AR46" s="138" t="s">
        <v>53</v>
      </c>
      <c r="AS46" s="138"/>
      <c r="AT46" s="138"/>
      <c r="AU46" s="138"/>
      <c r="AY46" s="138" t="s">
        <v>53</v>
      </c>
      <c r="AZ46" s="138"/>
      <c r="BA46" s="138"/>
      <c r="BB46" s="138"/>
      <c r="BF46" s="138" t="s">
        <v>53</v>
      </c>
      <c r="BG46" s="138"/>
      <c r="BH46" s="138"/>
      <c r="BI46" s="138"/>
    </row>
    <row r="47" spans="1:61" x14ac:dyDescent="0.25">
      <c r="B47" s="138"/>
      <c r="C47" s="138"/>
      <c r="D47" s="138"/>
      <c r="E47" s="138"/>
      <c r="I47" s="138"/>
      <c r="J47" s="138"/>
      <c r="K47" s="138"/>
      <c r="L47" s="138"/>
      <c r="P47" s="138"/>
      <c r="Q47" s="138"/>
      <c r="R47" s="138"/>
      <c r="S47" s="138"/>
      <c r="W47" s="3"/>
      <c r="X47" s="4"/>
      <c r="Y47" s="5"/>
      <c r="Z47" s="5"/>
      <c r="AD47" s="3"/>
      <c r="AE47" s="4"/>
      <c r="AF47" s="5"/>
      <c r="AG47" s="5"/>
      <c r="AK47" s="3"/>
      <c r="AL47" s="4"/>
      <c r="AM47" s="5"/>
      <c r="AN47" s="5"/>
      <c r="AR47" s="138"/>
      <c r="AS47" s="138"/>
      <c r="AT47" s="138"/>
      <c r="AU47" s="138"/>
      <c r="AY47" s="138"/>
      <c r="AZ47" s="138"/>
      <c r="BA47" s="138"/>
      <c r="BB47" s="138"/>
      <c r="BF47" s="138"/>
      <c r="BG47" s="138"/>
      <c r="BH47" s="138"/>
      <c r="BI47" s="138"/>
    </row>
    <row r="48" spans="1:61" x14ac:dyDescent="0.25">
      <c r="B48" s="138"/>
      <c r="C48" s="138"/>
      <c r="D48" s="138"/>
      <c r="E48" s="138"/>
      <c r="I48" s="138"/>
      <c r="J48" s="138"/>
      <c r="K48" s="138"/>
      <c r="L48" s="138"/>
      <c r="P48" s="138"/>
      <c r="Q48" s="138"/>
      <c r="R48" s="138"/>
      <c r="S48" s="138"/>
      <c r="W48" s="3"/>
      <c r="X48" s="4"/>
      <c r="AD48" s="3"/>
      <c r="AE48" s="4"/>
      <c r="AK48" s="3"/>
      <c r="AL48" s="4"/>
      <c r="AR48" s="138"/>
      <c r="AS48" s="138"/>
      <c r="AT48" s="138"/>
      <c r="AU48" s="138"/>
      <c r="AY48" s="138"/>
      <c r="AZ48" s="138"/>
      <c r="BA48" s="138"/>
      <c r="BB48" s="138"/>
      <c r="BF48" s="138"/>
      <c r="BG48" s="138"/>
      <c r="BH48" s="138"/>
      <c r="BI48" s="138"/>
    </row>
    <row r="49" spans="3:60" x14ac:dyDescent="0.25">
      <c r="C49" s="3"/>
      <c r="D49" s="4"/>
      <c r="P49" s="3"/>
      <c r="Q49" s="4"/>
      <c r="W49" s="3"/>
      <c r="X49" s="3"/>
      <c r="AD49" s="3"/>
      <c r="AE49" s="4"/>
      <c r="AK49" s="3"/>
      <c r="AL49" s="4"/>
      <c r="AR49" s="3"/>
      <c r="AS49" s="4"/>
      <c r="AY49" s="3"/>
      <c r="AZ49" s="4"/>
      <c r="BF49" s="3"/>
      <c r="BG49" s="4"/>
    </row>
    <row r="50" spans="3:60" x14ac:dyDescent="0.25">
      <c r="C50" s="3"/>
      <c r="D50" s="4"/>
      <c r="J50" s="3"/>
      <c r="P50" s="3"/>
      <c r="Q50" s="3"/>
      <c r="W50" s="3"/>
      <c r="X50" s="4"/>
      <c r="AD50" s="3"/>
      <c r="AE50" s="4"/>
      <c r="AK50" s="3"/>
      <c r="AL50" s="4"/>
      <c r="AR50" s="3"/>
      <c r="AS50" s="4"/>
      <c r="AY50" s="3"/>
      <c r="AZ50" s="4"/>
      <c r="BF50" s="3"/>
      <c r="BG50" s="4"/>
    </row>
    <row r="51" spans="3:60" x14ac:dyDescent="0.25">
      <c r="C51" s="3"/>
      <c r="D51" s="4"/>
      <c r="E51" s="5"/>
      <c r="L51" s="5"/>
      <c r="P51" s="3"/>
      <c r="Q51" s="4"/>
      <c r="R51" s="5"/>
      <c r="S51" s="5"/>
      <c r="W51" s="3"/>
      <c r="X51" s="3"/>
      <c r="Y51" s="5"/>
      <c r="Z51" s="5"/>
      <c r="AD51" s="3"/>
      <c r="AE51" s="4"/>
      <c r="AF51" s="5"/>
      <c r="AG51" s="5"/>
      <c r="AK51" s="3"/>
      <c r="AL51" s="3"/>
      <c r="AM51" s="5"/>
      <c r="AN51" s="5"/>
      <c r="AS51" s="4"/>
      <c r="AT51" s="5"/>
      <c r="AY51" s="3"/>
      <c r="AZ51" s="4"/>
      <c r="BA51" s="5"/>
      <c r="BF51" s="3"/>
      <c r="BG51" s="4"/>
      <c r="BH51" s="5"/>
    </row>
    <row r="52" spans="3:60" x14ac:dyDescent="0.25">
      <c r="C52" s="3"/>
      <c r="D52" s="4"/>
      <c r="J52" s="3"/>
      <c r="K52" s="4"/>
      <c r="P52" s="3"/>
      <c r="Q52" s="4"/>
      <c r="W52" s="3"/>
      <c r="X52" s="4"/>
      <c r="AD52" s="3"/>
      <c r="AE52" s="3"/>
      <c r="AK52" s="3"/>
      <c r="AL52" s="4"/>
      <c r="AS52" s="4"/>
      <c r="AY52" s="3"/>
      <c r="AZ52" s="4"/>
      <c r="BF52" s="3"/>
      <c r="BG52" s="4"/>
    </row>
    <row r="53" spans="3:60" x14ac:dyDescent="0.25">
      <c r="D53" s="4"/>
      <c r="J53" s="3"/>
      <c r="K53" s="4"/>
      <c r="P53" s="3"/>
      <c r="Q53" s="4"/>
      <c r="W53" s="3"/>
      <c r="X53" s="4"/>
      <c r="AD53" s="3"/>
      <c r="AE53" s="4"/>
      <c r="AK53" s="3"/>
      <c r="AL53" s="4"/>
      <c r="AS53" s="4"/>
      <c r="AY53" s="3"/>
      <c r="AZ53" s="4"/>
      <c r="BF53" s="3"/>
      <c r="BG53" s="4"/>
    </row>
    <row r="54" spans="3:60" x14ac:dyDescent="0.25">
      <c r="D54" s="4"/>
      <c r="J54" s="3"/>
      <c r="K54" s="4"/>
      <c r="P54" s="3"/>
      <c r="Q54" s="4"/>
      <c r="W54" s="3"/>
      <c r="X54" s="4"/>
      <c r="AD54" s="3"/>
      <c r="AE54" s="4"/>
      <c r="AK54" s="3"/>
      <c r="AL54" s="4"/>
      <c r="AS54" s="4"/>
      <c r="AY54" s="3"/>
      <c r="AZ54" s="4"/>
      <c r="BF54" s="3"/>
      <c r="BG54" s="4"/>
    </row>
    <row r="55" spans="3:60" x14ac:dyDescent="0.25">
      <c r="D55" s="4"/>
      <c r="E55" s="5"/>
      <c r="J55" s="3"/>
      <c r="K55" s="4"/>
      <c r="L55" s="5"/>
      <c r="Q55" s="4"/>
      <c r="R55" s="5"/>
      <c r="S55" s="5"/>
      <c r="W55" s="3"/>
      <c r="X55" s="4"/>
      <c r="Y55" s="5"/>
      <c r="Z55" s="5"/>
      <c r="AD55" s="3"/>
      <c r="AE55" s="4"/>
      <c r="AF55" s="5"/>
      <c r="AG55" s="5"/>
      <c r="AK55" s="3"/>
      <c r="AL55" s="4"/>
      <c r="AM55" s="5"/>
      <c r="AN55" s="5"/>
      <c r="AS55" s="4"/>
      <c r="AT55" s="5"/>
      <c r="AY55" s="3"/>
      <c r="AZ55" s="3"/>
      <c r="BA55" s="5"/>
      <c r="BF55" s="3"/>
      <c r="BG55" s="4"/>
      <c r="BH55" s="5"/>
    </row>
    <row r="56" spans="3:60" x14ac:dyDescent="0.25">
      <c r="D56" s="4"/>
      <c r="J56" s="3"/>
      <c r="K56" s="4"/>
      <c r="Q56" s="4"/>
      <c r="W56" s="3"/>
      <c r="X56" s="4"/>
      <c r="AD56" s="3"/>
      <c r="AE56" s="4"/>
      <c r="AK56" s="3"/>
      <c r="AL56" s="4"/>
      <c r="AS56" s="4"/>
      <c r="AY56" s="3"/>
      <c r="AZ56" s="4"/>
      <c r="BB56" s="4"/>
      <c r="BF56" s="3"/>
      <c r="BG56" s="4"/>
    </row>
    <row r="57" spans="3:60" x14ac:dyDescent="0.25">
      <c r="D57" s="4"/>
      <c r="J57" s="3"/>
      <c r="K57" s="4"/>
      <c r="Q57" s="4"/>
      <c r="W57" s="3"/>
      <c r="X57" s="4"/>
      <c r="AD57" s="3"/>
      <c r="AE57" s="4"/>
      <c r="AS57" s="4"/>
      <c r="AY57" s="3"/>
      <c r="AZ57" s="4"/>
      <c r="BB57" s="4"/>
      <c r="BF57" s="3"/>
      <c r="BG57" s="4"/>
    </row>
    <row r="58" spans="3:60" x14ac:dyDescent="0.25">
      <c r="D58" s="4"/>
      <c r="J58" s="3"/>
      <c r="K58" s="4"/>
      <c r="Q58" s="4"/>
      <c r="W58" s="3"/>
      <c r="X58" s="4"/>
      <c r="AD58" s="3"/>
      <c r="AE58" s="4"/>
      <c r="AS58" s="4"/>
      <c r="AT58" s="5"/>
      <c r="AU58" s="5"/>
      <c r="AY58" s="3"/>
      <c r="AZ58" s="4"/>
      <c r="BB58" s="4"/>
      <c r="BF58" s="3"/>
      <c r="BG58" s="4"/>
    </row>
    <row r="59" spans="3:60" x14ac:dyDescent="0.25">
      <c r="D59" s="4"/>
      <c r="E59" s="5"/>
      <c r="J59" s="3"/>
      <c r="K59" s="4"/>
      <c r="L59" s="5"/>
      <c r="Q59" s="4"/>
      <c r="R59" s="5"/>
      <c r="S59" s="5"/>
      <c r="W59" s="3"/>
      <c r="X59" s="4"/>
      <c r="Y59" s="5"/>
      <c r="Z59" s="5"/>
      <c r="AD59" s="3"/>
      <c r="AE59" s="4"/>
      <c r="AF59" s="5"/>
      <c r="AS59" s="4"/>
      <c r="AY59" s="3"/>
      <c r="AZ59" s="4"/>
      <c r="BA59" s="5"/>
      <c r="BB59" s="4"/>
      <c r="BF59" s="3"/>
      <c r="BG59" s="4"/>
      <c r="BH59" s="5"/>
    </row>
    <row r="60" spans="3:60" x14ac:dyDescent="0.25">
      <c r="D60" s="4"/>
      <c r="J60" s="3"/>
      <c r="K60" s="4"/>
      <c r="Q60" s="4"/>
      <c r="W60" s="3"/>
      <c r="X60" s="4"/>
      <c r="AD60" s="3"/>
      <c r="AE60" s="4"/>
      <c r="AS60" s="4"/>
      <c r="AY60" s="3"/>
      <c r="AZ60" s="4"/>
      <c r="BB60" s="4"/>
      <c r="BF60" s="3"/>
      <c r="BG60" s="4"/>
    </row>
    <row r="61" spans="3:60" x14ac:dyDescent="0.25">
      <c r="Q61" s="4"/>
      <c r="AS61" s="4"/>
      <c r="BB61" s="4"/>
    </row>
    <row r="62" spans="3:60" x14ac:dyDescent="0.25">
      <c r="Q62" s="4"/>
      <c r="AS62" s="4"/>
      <c r="BB62" s="4"/>
    </row>
    <row r="63" spans="3:60" x14ac:dyDescent="0.25">
      <c r="Q63" s="4"/>
      <c r="BB63" s="4"/>
    </row>
    <row r="64" spans="3:60" x14ac:dyDescent="0.25">
      <c r="Q64" s="4"/>
      <c r="BB64" s="4"/>
    </row>
    <row r="65" spans="17:54" x14ac:dyDescent="0.25">
      <c r="Q65" s="4"/>
      <c r="BB65" s="4"/>
    </row>
    <row r="66" spans="17:54" x14ac:dyDescent="0.25">
      <c r="Q66" s="4"/>
      <c r="BB66" s="4"/>
    </row>
    <row r="67" spans="17:54" x14ac:dyDescent="0.25">
      <c r="Q67" s="4"/>
      <c r="BB67" s="4"/>
    </row>
    <row r="68" spans="17:54" x14ac:dyDescent="0.25">
      <c r="Q68" s="4"/>
      <c r="BB68" s="4"/>
    </row>
    <row r="69" spans="17:54" x14ac:dyDescent="0.25">
      <c r="BB69" s="4"/>
    </row>
    <row r="70" spans="17:54" x14ac:dyDescent="0.25">
      <c r="BB70" s="4"/>
    </row>
    <row r="71" spans="17:54" x14ac:dyDescent="0.25">
      <c r="BB71" s="4"/>
    </row>
    <row r="72" spans="17:54" x14ac:dyDescent="0.25">
      <c r="BB72" s="4"/>
    </row>
    <row r="73" spans="17:54" x14ac:dyDescent="0.25">
      <c r="BB73" s="4"/>
    </row>
    <row r="74" spans="17:54" x14ac:dyDescent="0.25">
      <c r="BB74" s="4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</sheetData>
  <mergeCells count="19">
    <mergeCell ref="AR2:AU2"/>
    <mergeCell ref="AY2:BB2"/>
    <mergeCell ref="BF2:BI2"/>
    <mergeCell ref="I5:L8"/>
    <mergeCell ref="AD5:AG12"/>
    <mergeCell ref="AK2:AN2"/>
    <mergeCell ref="AD37:AG38"/>
    <mergeCell ref="I37:L37"/>
    <mergeCell ref="B2:E2"/>
    <mergeCell ref="I2:L2"/>
    <mergeCell ref="P2:S2"/>
    <mergeCell ref="W2:Z2"/>
    <mergeCell ref="AD2:AG2"/>
    <mergeCell ref="BF46:BI48"/>
    <mergeCell ref="B46:E48"/>
    <mergeCell ref="I46:L48"/>
    <mergeCell ref="P46:S48"/>
    <mergeCell ref="AR46:AU48"/>
    <mergeCell ref="AY46:BB4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2015-01-27T13:39:42Z</cp:lastPrinted>
  <dcterms:created xsi:type="dcterms:W3CDTF">2014-09-10T11:09:16Z</dcterms:created>
  <dcterms:modified xsi:type="dcterms:W3CDTF">2016-08-25T09:17:28Z</dcterms:modified>
</cp:coreProperties>
</file>